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ГОСПРОГРАММА\План-график\"/>
    </mc:Choice>
  </mc:AlternateContent>
  <bookViews>
    <workbookView xWindow="0" yWindow="0" windowWidth="25200" windowHeight="10785"/>
  </bookViews>
  <sheets>
    <sheet name="План-график" sheetId="27" r:id="rId1"/>
    <sheet name="15 внебюджет" sheetId="23" state="hidden" r:id="rId2"/>
  </sheets>
  <definedNames>
    <definedName name="_xlnm._FilterDatabase" localSheetId="0" hidden="1">'План-график'!$G$6:$G$1099</definedName>
    <definedName name="_xlnm.Print_Area" localSheetId="0">'План-график'!$A$1:$J$1388</definedName>
  </definedNames>
  <calcPr calcId="162913" refMode="R1C1"/>
</workbook>
</file>

<file path=xl/calcChain.xml><?xml version="1.0" encoding="utf-8"?>
<calcChain xmlns="http://schemas.openxmlformats.org/spreadsheetml/2006/main">
  <c r="D1388" i="27" l="1"/>
  <c r="C1388" i="27" s="1"/>
  <c r="D1387" i="27"/>
  <c r="C1387" i="27"/>
  <c r="D1386" i="27"/>
  <c r="C1386" i="27" s="1"/>
  <c r="C1385" i="27"/>
  <c r="C1383" i="27" s="1"/>
  <c r="D1384" i="27"/>
  <c r="C1384" i="27"/>
  <c r="F1383" i="27"/>
  <c r="E1383" i="27"/>
  <c r="D1381" i="27"/>
  <c r="C1381" i="27" s="1"/>
  <c r="D1380" i="27"/>
  <c r="C1380" i="27" s="1"/>
  <c r="D1379" i="27"/>
  <c r="C1379" i="27" s="1"/>
  <c r="C1378" i="27"/>
  <c r="C1376" i="27" s="1"/>
  <c r="D1377" i="27"/>
  <c r="C1377" i="27"/>
  <c r="F1376" i="27"/>
  <c r="E1376" i="27"/>
  <c r="D1374" i="27"/>
  <c r="C1374" i="27" s="1"/>
  <c r="D1373" i="27"/>
  <c r="C1373" i="27"/>
  <c r="D1372" i="27"/>
  <c r="C1372" i="27" s="1"/>
  <c r="C1371" i="27"/>
  <c r="C1369" i="27" s="1"/>
  <c r="D1370" i="27"/>
  <c r="C1370" i="27" s="1"/>
  <c r="F1369" i="27"/>
  <c r="E1369" i="27"/>
  <c r="D1367" i="27"/>
  <c r="C1367" i="27" s="1"/>
  <c r="D1366" i="27"/>
  <c r="C1366" i="27" s="1"/>
  <c r="D1365" i="27"/>
  <c r="C1365" i="27" s="1"/>
  <c r="F1364" i="27"/>
  <c r="F1362" i="27" s="1"/>
  <c r="E1364" i="27"/>
  <c r="D1364" i="27"/>
  <c r="D1363" i="27"/>
  <c r="C1363" i="27"/>
  <c r="D1360" i="27"/>
  <c r="C1360" i="27" s="1"/>
  <c r="D1359" i="27"/>
  <c r="C1359" i="27"/>
  <c r="D1358" i="27"/>
  <c r="C1358" i="27" s="1"/>
  <c r="C1357" i="27"/>
  <c r="C1355" i="27" s="1"/>
  <c r="D1356" i="27"/>
  <c r="C1356" i="27" s="1"/>
  <c r="F1355" i="27"/>
  <c r="E1355" i="27"/>
  <c r="D1353" i="27"/>
  <c r="C1353" i="27" s="1"/>
  <c r="D1352" i="27"/>
  <c r="C1352" i="27" s="1"/>
  <c r="D1351" i="27"/>
  <c r="C1351" i="27" s="1"/>
  <c r="D1349" i="27"/>
  <c r="C1349" i="27" s="1"/>
  <c r="F1348" i="27"/>
  <c r="E1348" i="27"/>
  <c r="C1348" i="27"/>
  <c r="D1346" i="27"/>
  <c r="C1346" i="27" s="1"/>
  <c r="D1345" i="27"/>
  <c r="C1345" i="27"/>
  <c r="D1344" i="27"/>
  <c r="C1344" i="27" s="1"/>
  <c r="D1342" i="27"/>
  <c r="C1342" i="27" s="1"/>
  <c r="F1341" i="27"/>
  <c r="E1341" i="27"/>
  <c r="C1341" i="27"/>
  <c r="D1339" i="27"/>
  <c r="C1339" i="27"/>
  <c r="D1338" i="27"/>
  <c r="C1338" i="27" s="1"/>
  <c r="D1337" i="27"/>
  <c r="C1337" i="27"/>
  <c r="D1335" i="27"/>
  <c r="C1335" i="27" s="1"/>
  <c r="F1334" i="27"/>
  <c r="E1334" i="27"/>
  <c r="C1334" i="27"/>
  <c r="D1332" i="27"/>
  <c r="C1332" i="27" s="1"/>
  <c r="D1331" i="27"/>
  <c r="C1331" i="27"/>
  <c r="D1330" i="27"/>
  <c r="C1330" i="27" s="1"/>
  <c r="C1329" i="27"/>
  <c r="C1327" i="27" s="1"/>
  <c r="D1328" i="27"/>
  <c r="C1328" i="27"/>
  <c r="F1327" i="27"/>
  <c r="E1327" i="27"/>
  <c r="D1325" i="27"/>
  <c r="C1325" i="27" s="1"/>
  <c r="D1324" i="27"/>
  <c r="C1324" i="27"/>
  <c r="D1323" i="27"/>
  <c r="C1323" i="27"/>
  <c r="C1322" i="27"/>
  <c r="C1320" i="27" s="1"/>
  <c r="D1321" i="27"/>
  <c r="C1321" i="27" s="1"/>
  <c r="F1320" i="27"/>
  <c r="E1320" i="27"/>
  <c r="D1318" i="27"/>
  <c r="C1318" i="27" s="1"/>
  <c r="D1317" i="27"/>
  <c r="C1317" i="27" s="1"/>
  <c r="D1316" i="27"/>
  <c r="C1316" i="27" s="1"/>
  <c r="C1315" i="27"/>
  <c r="C1313" i="27" s="1"/>
  <c r="D1314" i="27"/>
  <c r="C1314" i="27" s="1"/>
  <c r="F1313" i="27"/>
  <c r="E1313" i="27"/>
  <c r="D1311" i="27"/>
  <c r="C1311" i="27" s="1"/>
  <c r="D1310" i="27"/>
  <c r="C1310" i="27"/>
  <c r="D1309" i="27"/>
  <c r="C1309" i="27" s="1"/>
  <c r="F1308" i="27"/>
  <c r="F1306" i="27" s="1"/>
  <c r="E1308" i="27"/>
  <c r="D1308" i="27"/>
  <c r="D1307" i="27"/>
  <c r="C1307" i="27"/>
  <c r="D1304" i="27"/>
  <c r="C1304" i="27"/>
  <c r="D1303" i="27"/>
  <c r="C1303" i="27" s="1"/>
  <c r="D1302" i="27"/>
  <c r="C1302" i="27" s="1"/>
  <c r="C1301" i="27"/>
  <c r="C1299" i="27" s="1"/>
  <c r="D1300" i="27"/>
  <c r="C1300" i="27"/>
  <c r="F1299" i="27"/>
  <c r="E1299" i="27"/>
  <c r="D1299" i="27"/>
  <c r="D1297" i="27"/>
  <c r="C1297" i="27" s="1"/>
  <c r="D1296" i="27"/>
  <c r="C1296" i="27"/>
  <c r="D1295" i="27"/>
  <c r="C1295" i="27" s="1"/>
  <c r="D1293" i="27"/>
  <c r="C1293" i="27" s="1"/>
  <c r="F1292" i="27"/>
  <c r="E1292" i="27"/>
  <c r="C1292" i="27"/>
  <c r="D1290" i="27"/>
  <c r="C1290" i="27" s="1"/>
  <c r="D1289" i="27"/>
  <c r="C1289" i="27"/>
  <c r="D1288" i="27"/>
  <c r="C1288" i="27" s="1"/>
  <c r="D1286" i="27"/>
  <c r="C1286" i="27" s="1"/>
  <c r="F1285" i="27"/>
  <c r="E1285" i="27"/>
  <c r="C1285" i="27"/>
  <c r="D1283" i="27"/>
  <c r="C1283" i="27" s="1"/>
  <c r="D1282" i="27"/>
  <c r="C1282" i="27"/>
  <c r="C1281" i="27"/>
  <c r="F1280" i="27"/>
  <c r="F1278" i="27" s="1"/>
  <c r="E1280" i="27"/>
  <c r="D1280" i="27"/>
  <c r="D1279" i="27"/>
  <c r="C1279" i="27" s="1"/>
  <c r="E1278" i="27"/>
  <c r="D1276" i="27"/>
  <c r="C1276" i="27" s="1"/>
  <c r="D1275" i="27"/>
  <c r="C1275" i="27"/>
  <c r="D1274" i="27"/>
  <c r="C1274" i="27" s="1"/>
  <c r="D1272" i="27"/>
  <c r="C1272" i="27"/>
  <c r="F1271" i="27"/>
  <c r="E1271" i="27"/>
  <c r="C1271" i="27"/>
  <c r="D1269" i="27"/>
  <c r="C1269" i="27"/>
  <c r="D1268" i="27"/>
  <c r="C1268" i="27" s="1"/>
  <c r="D1267" i="27"/>
  <c r="C1267" i="27"/>
  <c r="D1265" i="27"/>
  <c r="C1265" i="27"/>
  <c r="F1264" i="27"/>
  <c r="E1264" i="27"/>
  <c r="C1264" i="27"/>
  <c r="D1262" i="27"/>
  <c r="C1262" i="27" s="1"/>
  <c r="D1261" i="27"/>
  <c r="D1260" i="27"/>
  <c r="C1260" i="27" s="1"/>
  <c r="D1258" i="27"/>
  <c r="C1258" i="27"/>
  <c r="F1257" i="27"/>
  <c r="E1257" i="27"/>
  <c r="C1257" i="27"/>
  <c r="D1255" i="27"/>
  <c r="C1255" i="27"/>
  <c r="D1254" i="27"/>
  <c r="C1254" i="27" s="1"/>
  <c r="D1253" i="27"/>
  <c r="C1253" i="27"/>
  <c r="D1251" i="27"/>
  <c r="C1251" i="27" s="1"/>
  <c r="F1250" i="27"/>
  <c r="E1250" i="27"/>
  <c r="C1250" i="27"/>
  <c r="D1248" i="27"/>
  <c r="C1248" i="27" s="1"/>
  <c r="D1247" i="27"/>
  <c r="C1247" i="27" s="1"/>
  <c r="D1246" i="27"/>
  <c r="C1246" i="27" s="1"/>
  <c r="D1244" i="27"/>
  <c r="C1244" i="27"/>
  <c r="F1243" i="27"/>
  <c r="E1243" i="27"/>
  <c r="C1243" i="27"/>
  <c r="D1241" i="27"/>
  <c r="C1241" i="27" s="1"/>
  <c r="D1240" i="27"/>
  <c r="C1240" i="27" s="1"/>
  <c r="D1239" i="27"/>
  <c r="C1239" i="27" s="1"/>
  <c r="D1237" i="27"/>
  <c r="F1236" i="27"/>
  <c r="E1236" i="27"/>
  <c r="C1236" i="27"/>
  <c r="D1234" i="27"/>
  <c r="C1234" i="27"/>
  <c r="D1233" i="27"/>
  <c r="C1233" i="27"/>
  <c r="D1232" i="27"/>
  <c r="C1232" i="27" s="1"/>
  <c r="C1231" i="27"/>
  <c r="C1229" i="27" s="1"/>
  <c r="D1230" i="27"/>
  <c r="C1230" i="27" s="1"/>
  <c r="F1229" i="27"/>
  <c r="E1229" i="27"/>
  <c r="D1227" i="27"/>
  <c r="C1227" i="27"/>
  <c r="D1226" i="27"/>
  <c r="C1226" i="27"/>
  <c r="D1225" i="27"/>
  <c r="C1225" i="27" s="1"/>
  <c r="D1223" i="27"/>
  <c r="C1223" i="27"/>
  <c r="F1222" i="27"/>
  <c r="E1222" i="27"/>
  <c r="C1222" i="27"/>
  <c r="D1220" i="27"/>
  <c r="C1220" i="27" s="1"/>
  <c r="D1219" i="27"/>
  <c r="C1219" i="27"/>
  <c r="D1218" i="27"/>
  <c r="C1218" i="27"/>
  <c r="F1217" i="27"/>
  <c r="F1215" i="27" s="1"/>
  <c r="E1217" i="27"/>
  <c r="E1215" i="27" s="1"/>
  <c r="D1217" i="27"/>
  <c r="D1216" i="27"/>
  <c r="C1216" i="27" s="1"/>
  <c r="D1213" i="27"/>
  <c r="C1213" i="27" s="1"/>
  <c r="D1212" i="27"/>
  <c r="C1212" i="27" s="1"/>
  <c r="D1211" i="27"/>
  <c r="C1211" i="27"/>
  <c r="D1209" i="27"/>
  <c r="C1209" i="27"/>
  <c r="F1208" i="27"/>
  <c r="E1208" i="27"/>
  <c r="C1208" i="27"/>
  <c r="D1206" i="27"/>
  <c r="C1206" i="27"/>
  <c r="D1205" i="27"/>
  <c r="C1205" i="27" s="1"/>
  <c r="D1204" i="27"/>
  <c r="C1204" i="27" s="1"/>
  <c r="D1202" i="27"/>
  <c r="C1202" i="27"/>
  <c r="F1201" i="27"/>
  <c r="E1201" i="27"/>
  <c r="C1201" i="27"/>
  <c r="D1199" i="27"/>
  <c r="C1199" i="27"/>
  <c r="D1198" i="27"/>
  <c r="C1198" i="27" s="1"/>
  <c r="D1197" i="27"/>
  <c r="C1197" i="27" s="1"/>
  <c r="D1195" i="27"/>
  <c r="C1195" i="27" s="1"/>
  <c r="F1194" i="27"/>
  <c r="E1194" i="27"/>
  <c r="C1194" i="27"/>
  <c r="D1192" i="27"/>
  <c r="C1192" i="27" s="1"/>
  <c r="D1191" i="27"/>
  <c r="C1191" i="27" s="1"/>
  <c r="D1190" i="27"/>
  <c r="C1190" i="27" s="1"/>
  <c r="C1189" i="27"/>
  <c r="C1187" i="27" s="1"/>
  <c r="D1188" i="27"/>
  <c r="C1188" i="27" s="1"/>
  <c r="F1187" i="27"/>
  <c r="E1187" i="27"/>
  <c r="D1179" i="27"/>
  <c r="C1179" i="27" s="1"/>
  <c r="D1178" i="27"/>
  <c r="C1178" i="27"/>
  <c r="D1177" i="27"/>
  <c r="C1177" i="27"/>
  <c r="F1176" i="27"/>
  <c r="F1174" i="27" s="1"/>
  <c r="E1176" i="27"/>
  <c r="E1174" i="27" s="1"/>
  <c r="D1176" i="27"/>
  <c r="D1175" i="27"/>
  <c r="C1175" i="27" s="1"/>
  <c r="D1172" i="27"/>
  <c r="C1172" i="27" s="1"/>
  <c r="D1171" i="27"/>
  <c r="C1171" i="27"/>
  <c r="D1170" i="27"/>
  <c r="C1170" i="27" s="1"/>
  <c r="D1168" i="27"/>
  <c r="C1168" i="27"/>
  <c r="F1167" i="27"/>
  <c r="E1167" i="27"/>
  <c r="C1167" i="27"/>
  <c r="D1165" i="27"/>
  <c r="C1165" i="27"/>
  <c r="D1164" i="27"/>
  <c r="C1164" i="27" s="1"/>
  <c r="D1163" i="27"/>
  <c r="C1163" i="27" s="1"/>
  <c r="C1162" i="27"/>
  <c r="C1160" i="27" s="1"/>
  <c r="D1161" i="27"/>
  <c r="C1161" i="27" s="1"/>
  <c r="F1160" i="27"/>
  <c r="E1160" i="27"/>
  <c r="D1158" i="27"/>
  <c r="C1158" i="27" s="1"/>
  <c r="D1157" i="27"/>
  <c r="C1157" i="27" s="1"/>
  <c r="D1156" i="27"/>
  <c r="C1156" i="27"/>
  <c r="C1155" i="27"/>
  <c r="C1153" i="27" s="1"/>
  <c r="D1154" i="27"/>
  <c r="C1154" i="27" s="1"/>
  <c r="F1153" i="27"/>
  <c r="D1151" i="27"/>
  <c r="C1151" i="27" s="1"/>
  <c r="D1150" i="27"/>
  <c r="C1150" i="27" s="1"/>
  <c r="D1149" i="27"/>
  <c r="C1149" i="27"/>
  <c r="D1147" i="27"/>
  <c r="C1147" i="27" s="1"/>
  <c r="F1146" i="27"/>
  <c r="E1146" i="27"/>
  <c r="C1146" i="27"/>
  <c r="D1144" i="27"/>
  <c r="C1144" i="27" s="1"/>
  <c r="D1143" i="27"/>
  <c r="C1143" i="27" s="1"/>
  <c r="D1142" i="27"/>
  <c r="C1142" i="27" s="1"/>
  <c r="D1140" i="27"/>
  <c r="C1140" i="27" s="1"/>
  <c r="F1139" i="27"/>
  <c r="E1139" i="27"/>
  <c r="C1139" i="27"/>
  <c r="D1137" i="27"/>
  <c r="C1137" i="27" s="1"/>
  <c r="D1136" i="27"/>
  <c r="C1136" i="27" s="1"/>
  <c r="D1135" i="27"/>
  <c r="C1135" i="27"/>
  <c r="D1133" i="27"/>
  <c r="C1133" i="27" s="1"/>
  <c r="F1132" i="27"/>
  <c r="E1132" i="27"/>
  <c r="C1132" i="27"/>
  <c r="C1129" i="27"/>
  <c r="C1128" i="27"/>
  <c r="C1126" i="27"/>
  <c r="F1125" i="27"/>
  <c r="E1125" i="27"/>
  <c r="D1125" i="27"/>
  <c r="C1125" i="27"/>
  <c r="F1120" i="27"/>
  <c r="E1120" i="27"/>
  <c r="D1120" i="27"/>
  <c r="J1117" i="27"/>
  <c r="I1117" i="27"/>
  <c r="C1115" i="27"/>
  <c r="C1120" i="27" l="1"/>
  <c r="D1229" i="27"/>
  <c r="C1217" i="27"/>
  <c r="C1215" i="27" s="1"/>
  <c r="D1236" i="27"/>
  <c r="D1257" i="27"/>
  <c r="D1146" i="27"/>
  <c r="D1139" i="27"/>
  <c r="D1243" i="27"/>
  <c r="D1250" i="27"/>
  <c r="D1113" i="27"/>
  <c r="D1111" i="27" s="1"/>
  <c r="E1113" i="27"/>
  <c r="E1111" i="27" s="1"/>
  <c r="F1113" i="27"/>
  <c r="F1111" i="27" s="1"/>
  <c r="D1313" i="27"/>
  <c r="C1176" i="27"/>
  <c r="C1174" i="27" s="1"/>
  <c r="C1237" i="27"/>
  <c r="D1348" i="27"/>
  <c r="D1376" i="27"/>
  <c r="C1308" i="27"/>
  <c r="C1306" i="27" s="1"/>
  <c r="D1355" i="27"/>
  <c r="D1306" i="27"/>
  <c r="D1369" i="27"/>
  <c r="D1320" i="27"/>
  <c r="C1364" i="27"/>
  <c r="C1362" i="27" s="1"/>
  <c r="C1280" i="27"/>
  <c r="C1278" i="27" s="1"/>
  <c r="D1341" i="27"/>
  <c r="D1132" i="27"/>
  <c r="D1153" i="27"/>
  <c r="D1278" i="27"/>
  <c r="C1118" i="27"/>
  <c r="D1118" i="27"/>
  <c r="D1222" i="27"/>
  <c r="D1271" i="27"/>
  <c r="E1118" i="27"/>
  <c r="D1187" i="27"/>
  <c r="C1261" i="27"/>
  <c r="D1264" i="27"/>
  <c r="D1362" i="27"/>
  <c r="D1292" i="27"/>
  <c r="D1194" i="27"/>
  <c r="D1201" i="27"/>
  <c r="D1208" i="27"/>
  <c r="D1160" i="27"/>
  <c r="D1327" i="27"/>
  <c r="F1118" i="27"/>
  <c r="D1167" i="27"/>
  <c r="D1215" i="27"/>
  <c r="E1306" i="27"/>
  <c r="E1362" i="27"/>
  <c r="D1334" i="27"/>
  <c r="D1285" i="27"/>
  <c r="D1174" i="27"/>
  <c r="C1113" i="27" l="1"/>
  <c r="C1111" i="27" s="1"/>
  <c r="J1361" i="27"/>
  <c r="J1305" i="27"/>
  <c r="I1305" i="27"/>
  <c r="I1361" i="27"/>
  <c r="C1090" i="27" l="1"/>
  <c r="C1089" i="27"/>
  <c r="C1088" i="27"/>
  <c r="C1087" i="27"/>
  <c r="C1086" i="27"/>
  <c r="C1085" i="27"/>
  <c r="F1084" i="27"/>
  <c r="E1084" i="27"/>
  <c r="D1084" i="27"/>
  <c r="C1084" i="27"/>
  <c r="F1082" i="27"/>
  <c r="E1082" i="27"/>
  <c r="D1082" i="27"/>
  <c r="F1081" i="27"/>
  <c r="E1081" i="27"/>
  <c r="D1081" i="27"/>
  <c r="F1080" i="27"/>
  <c r="E1080" i="27"/>
  <c r="D1080" i="27"/>
  <c r="F1079" i="27"/>
  <c r="E1079" i="27"/>
  <c r="D1079" i="27"/>
  <c r="F1078" i="27"/>
  <c r="E1078" i="27"/>
  <c r="D1078" i="27"/>
  <c r="F1077" i="27"/>
  <c r="E1077" i="27"/>
  <c r="D1077" i="27"/>
  <c r="C1074" i="27"/>
  <c r="C1073" i="27"/>
  <c r="C1072" i="27"/>
  <c r="C1071" i="27"/>
  <c r="C1070" i="27"/>
  <c r="C1069" i="27"/>
  <c r="F1068" i="27"/>
  <c r="E1068" i="27"/>
  <c r="D1068" i="27"/>
  <c r="C1065" i="27"/>
  <c r="C1064" i="27"/>
  <c r="C1063" i="27"/>
  <c r="C1062" i="27"/>
  <c r="C1061" i="27"/>
  <c r="C1060" i="27"/>
  <c r="F1059" i="27"/>
  <c r="E1059" i="27"/>
  <c r="D1059" i="27"/>
  <c r="C1056" i="27"/>
  <c r="C1055" i="27"/>
  <c r="C1054" i="27"/>
  <c r="C1053" i="27"/>
  <c r="C1052" i="27"/>
  <c r="C1051" i="27"/>
  <c r="F1050" i="27"/>
  <c r="E1050" i="27"/>
  <c r="D1050" i="27"/>
  <c r="C1047" i="27"/>
  <c r="C1046" i="27"/>
  <c r="C1045" i="27"/>
  <c r="C1044" i="27"/>
  <c r="C1043" i="27"/>
  <c r="C1042" i="27"/>
  <c r="F1041" i="27"/>
  <c r="E1041" i="27"/>
  <c r="D1041" i="27"/>
  <c r="C1038" i="27"/>
  <c r="C1037" i="27"/>
  <c r="C1036" i="27"/>
  <c r="C1035" i="27"/>
  <c r="C1034" i="27"/>
  <c r="C1033" i="27"/>
  <c r="F1032" i="27"/>
  <c r="E1032" i="27"/>
  <c r="D1032" i="27"/>
  <c r="C1030" i="27"/>
  <c r="C1029" i="27"/>
  <c r="C1028" i="27"/>
  <c r="C1027" i="27"/>
  <c r="C1026" i="27"/>
  <c r="C1025" i="27"/>
  <c r="F1024" i="27"/>
  <c r="E1024" i="27"/>
  <c r="D1024" i="27"/>
  <c r="C1021" i="27"/>
  <c r="C1020" i="27"/>
  <c r="C1019" i="27"/>
  <c r="C1018" i="27"/>
  <c r="C1017" i="27"/>
  <c r="C1016" i="27"/>
  <c r="F1015" i="27"/>
  <c r="E1015" i="27"/>
  <c r="D1015" i="27"/>
  <c r="C1012" i="27"/>
  <c r="C1011" i="27"/>
  <c r="C1010" i="27"/>
  <c r="C1009" i="27"/>
  <c r="C1008" i="27"/>
  <c r="C1007" i="27"/>
  <c r="F1006" i="27"/>
  <c r="E1006" i="27"/>
  <c r="D1006" i="27"/>
  <c r="C1006" i="27"/>
  <c r="C994" i="27"/>
  <c r="C993" i="27"/>
  <c r="C992" i="27"/>
  <c r="C991" i="27"/>
  <c r="C990" i="27"/>
  <c r="C989" i="27"/>
  <c r="F988" i="27"/>
  <c r="E988" i="27"/>
  <c r="D988" i="27"/>
  <c r="F986" i="27"/>
  <c r="E986" i="27"/>
  <c r="D986" i="27"/>
  <c r="C986" i="27" s="1"/>
  <c r="F985" i="27"/>
  <c r="E985" i="27"/>
  <c r="D985" i="27"/>
  <c r="C985" i="27"/>
  <c r="F984" i="27"/>
  <c r="E984" i="27"/>
  <c r="D984" i="27"/>
  <c r="F983" i="27"/>
  <c r="E983" i="27"/>
  <c r="D983" i="27"/>
  <c r="F982" i="27"/>
  <c r="E982" i="27"/>
  <c r="C982" i="27" s="1"/>
  <c r="D982" i="27"/>
  <c r="F981" i="27"/>
  <c r="E981" i="27"/>
  <c r="D981" i="27"/>
  <c r="C977" i="27"/>
  <c r="C976" i="27"/>
  <c r="C975" i="27"/>
  <c r="C974" i="27"/>
  <c r="C973" i="27"/>
  <c r="C972" i="27"/>
  <c r="F971" i="27"/>
  <c r="E971" i="27"/>
  <c r="D971" i="27"/>
  <c r="C968" i="27"/>
  <c r="C967" i="27"/>
  <c r="C966" i="27"/>
  <c r="C965" i="27"/>
  <c r="C964" i="27"/>
  <c r="C963" i="27"/>
  <c r="F962" i="27"/>
  <c r="E962" i="27"/>
  <c r="D962" i="27"/>
  <c r="C1003" i="27"/>
  <c r="C1002" i="27"/>
  <c r="C1001" i="27"/>
  <c r="C1000" i="27"/>
  <c r="C999" i="27"/>
  <c r="C998" i="27"/>
  <c r="F997" i="27"/>
  <c r="E997" i="27"/>
  <c r="D997" i="27"/>
  <c r="C960" i="27"/>
  <c r="C959" i="27"/>
  <c r="C958" i="27"/>
  <c r="C957" i="27"/>
  <c r="C956" i="27"/>
  <c r="C955" i="27"/>
  <c r="F954" i="27"/>
  <c r="E954" i="27"/>
  <c r="D954" i="27"/>
  <c r="C952" i="27"/>
  <c r="C951" i="27"/>
  <c r="C950" i="27"/>
  <c r="C949" i="27"/>
  <c r="C948" i="27"/>
  <c r="C947" i="27"/>
  <c r="F946" i="27"/>
  <c r="E946" i="27"/>
  <c r="D946" i="27"/>
  <c r="C943" i="27"/>
  <c r="C942" i="27"/>
  <c r="C941" i="27"/>
  <c r="F940" i="27"/>
  <c r="E940" i="27"/>
  <c r="E937" i="27" s="1"/>
  <c r="D940" i="27"/>
  <c r="D937" i="27" s="1"/>
  <c r="C939" i="27"/>
  <c r="C938" i="27"/>
  <c r="C934" i="27"/>
  <c r="C933" i="27"/>
  <c r="C932" i="27"/>
  <c r="F931" i="27"/>
  <c r="F928" i="27" s="1"/>
  <c r="E931" i="27"/>
  <c r="E928" i="27" s="1"/>
  <c r="D931" i="27"/>
  <c r="D928" i="27" s="1"/>
  <c r="C930" i="27"/>
  <c r="C929" i="27"/>
  <c r="C926" i="27"/>
  <c r="C925" i="27"/>
  <c r="C924" i="27"/>
  <c r="C923" i="27"/>
  <c r="C922" i="27"/>
  <c r="C921" i="27"/>
  <c r="F920" i="27"/>
  <c r="E920" i="27"/>
  <c r="D920" i="27"/>
  <c r="C918" i="27"/>
  <c r="C917" i="27"/>
  <c r="C916" i="27"/>
  <c r="C915" i="27"/>
  <c r="C914" i="27"/>
  <c r="C913" i="27"/>
  <c r="F912" i="27"/>
  <c r="E912" i="27"/>
  <c r="D912" i="27"/>
  <c r="C912" i="27" s="1"/>
  <c r="C910" i="27"/>
  <c r="C909" i="27"/>
  <c r="C908" i="27"/>
  <c r="C907" i="27"/>
  <c r="E906" i="27"/>
  <c r="E904" i="27" s="1"/>
  <c r="D906" i="27"/>
  <c r="D904" i="27" s="1"/>
  <c r="C904" i="27" s="1"/>
  <c r="C905" i="27"/>
  <c r="F904" i="27"/>
  <c r="C900" i="27"/>
  <c r="C899" i="27"/>
  <c r="C898" i="27"/>
  <c r="D897" i="27"/>
  <c r="D894" i="27" s="1"/>
  <c r="C897" i="27"/>
  <c r="C896" i="27"/>
  <c r="C895" i="27"/>
  <c r="F894" i="27"/>
  <c r="E894" i="27"/>
  <c r="C892" i="27"/>
  <c r="C891" i="27"/>
  <c r="C890" i="27"/>
  <c r="C889" i="27"/>
  <c r="C888" i="27"/>
  <c r="C887" i="27"/>
  <c r="F886" i="27"/>
  <c r="E886" i="27"/>
  <c r="D886" i="27"/>
  <c r="F884" i="27"/>
  <c r="E884" i="27"/>
  <c r="D884" i="27"/>
  <c r="F883" i="27"/>
  <c r="E883" i="27"/>
  <c r="D883" i="27"/>
  <c r="F882" i="27"/>
  <c r="E882" i="27"/>
  <c r="D882" i="27"/>
  <c r="F881" i="27"/>
  <c r="E881" i="27"/>
  <c r="F880" i="27"/>
  <c r="E880" i="27"/>
  <c r="D880" i="27"/>
  <c r="F879" i="27"/>
  <c r="E879" i="27"/>
  <c r="D879" i="27"/>
  <c r="C875" i="27"/>
  <c r="C874" i="27"/>
  <c r="C873" i="27"/>
  <c r="C872" i="27"/>
  <c r="C871" i="27"/>
  <c r="C870" i="27"/>
  <c r="F869" i="27"/>
  <c r="E869" i="27"/>
  <c r="D869" i="27"/>
  <c r="C867" i="27"/>
  <c r="C866" i="27"/>
  <c r="C865" i="27"/>
  <c r="C864" i="27"/>
  <c r="C863" i="27"/>
  <c r="C862" i="27"/>
  <c r="F861" i="27"/>
  <c r="E861" i="27"/>
  <c r="D861" i="27"/>
  <c r="F859" i="27"/>
  <c r="E859" i="27"/>
  <c r="D859" i="27"/>
  <c r="C859" i="27" s="1"/>
  <c r="F858" i="27"/>
  <c r="E858" i="27"/>
  <c r="C858" i="27" s="1"/>
  <c r="D858" i="27"/>
  <c r="F857" i="27"/>
  <c r="E857" i="27"/>
  <c r="D857" i="27"/>
  <c r="F856" i="27"/>
  <c r="E856" i="27"/>
  <c r="D856" i="27"/>
  <c r="F855" i="27"/>
  <c r="E855" i="27"/>
  <c r="D855" i="27"/>
  <c r="F854" i="27"/>
  <c r="E854" i="27"/>
  <c r="D854" i="27"/>
  <c r="C854" i="27" s="1"/>
  <c r="C851" i="27"/>
  <c r="C850" i="27"/>
  <c r="C849" i="27"/>
  <c r="C848" i="27"/>
  <c r="C847" i="27"/>
  <c r="C846" i="27"/>
  <c r="F845" i="27"/>
  <c r="E845" i="27"/>
  <c r="D845" i="27"/>
  <c r="C843" i="27"/>
  <c r="C842" i="27"/>
  <c r="C841" i="27"/>
  <c r="C840" i="27"/>
  <c r="C839" i="27"/>
  <c r="C838" i="27"/>
  <c r="F837" i="27"/>
  <c r="E837" i="27"/>
  <c r="D837" i="27"/>
  <c r="C835" i="27"/>
  <c r="C834" i="27"/>
  <c r="C833" i="27"/>
  <c r="C832" i="27"/>
  <c r="C831" i="27"/>
  <c r="C830" i="27"/>
  <c r="F829" i="27"/>
  <c r="E829" i="27"/>
  <c r="D829" i="27"/>
  <c r="F827" i="27"/>
  <c r="E827" i="27"/>
  <c r="D827" i="27"/>
  <c r="C827" i="27" s="1"/>
  <c r="F826" i="27"/>
  <c r="E826" i="27"/>
  <c r="D826" i="27"/>
  <c r="F825" i="27"/>
  <c r="E825" i="27"/>
  <c r="D825" i="27"/>
  <c r="F824" i="27"/>
  <c r="E824" i="27"/>
  <c r="D824" i="27"/>
  <c r="F823" i="27"/>
  <c r="E823" i="27"/>
  <c r="D823" i="27"/>
  <c r="F822" i="27"/>
  <c r="E822" i="27"/>
  <c r="D822" i="27"/>
  <c r="C811" i="27"/>
  <c r="C810" i="27"/>
  <c r="C809" i="27"/>
  <c r="C808" i="27"/>
  <c r="C807" i="27"/>
  <c r="C806" i="27"/>
  <c r="F805" i="27"/>
  <c r="E805" i="27"/>
  <c r="D805" i="27"/>
  <c r="C803" i="27"/>
  <c r="C802" i="27"/>
  <c r="C801" i="27"/>
  <c r="C800" i="27"/>
  <c r="C799" i="27"/>
  <c r="C798" i="27"/>
  <c r="F797" i="27"/>
  <c r="E797" i="27"/>
  <c r="D797" i="27"/>
  <c r="F795" i="27"/>
  <c r="E795" i="27"/>
  <c r="D795" i="27"/>
  <c r="F794" i="27"/>
  <c r="E794" i="27"/>
  <c r="D794" i="27"/>
  <c r="F793" i="27"/>
  <c r="E793" i="27"/>
  <c r="D793" i="27"/>
  <c r="F792" i="27"/>
  <c r="E792" i="27"/>
  <c r="D792" i="27"/>
  <c r="F791" i="27"/>
  <c r="E791" i="27"/>
  <c r="D791" i="27"/>
  <c r="F790" i="27"/>
  <c r="E790" i="27"/>
  <c r="D790" i="27"/>
  <c r="C790" i="27" s="1"/>
  <c r="C786" i="27"/>
  <c r="C785" i="27"/>
  <c r="C784" i="27"/>
  <c r="C783" i="27"/>
  <c r="D782" i="27"/>
  <c r="D780" i="27" s="1"/>
  <c r="C781" i="27"/>
  <c r="F780" i="27"/>
  <c r="E780" i="27"/>
  <c r="C777" i="27"/>
  <c r="C776" i="27"/>
  <c r="C775" i="27"/>
  <c r="C774" i="27"/>
  <c r="D773" i="27"/>
  <c r="C773" i="27" s="1"/>
  <c r="C772" i="27"/>
  <c r="F771" i="27"/>
  <c r="E771" i="27"/>
  <c r="F768" i="27"/>
  <c r="E768" i="27"/>
  <c r="D768" i="27"/>
  <c r="F767" i="27"/>
  <c r="E767" i="27"/>
  <c r="D767" i="27"/>
  <c r="F766" i="27"/>
  <c r="E766" i="27"/>
  <c r="D766" i="27"/>
  <c r="F765" i="27"/>
  <c r="E765" i="27"/>
  <c r="D765" i="27"/>
  <c r="F764" i="27"/>
  <c r="E764" i="27"/>
  <c r="F763" i="27"/>
  <c r="E763" i="27"/>
  <c r="D763" i="27"/>
  <c r="C763" i="27" s="1"/>
  <c r="C757" i="27"/>
  <c r="C756" i="27"/>
  <c r="F755" i="27"/>
  <c r="E755" i="27"/>
  <c r="D755" i="27"/>
  <c r="C754" i="27"/>
  <c r="C753" i="27"/>
  <c r="F748" i="27"/>
  <c r="C748" i="27" s="1"/>
  <c r="E748" i="27"/>
  <c r="D748" i="27"/>
  <c r="F747" i="27"/>
  <c r="E747" i="27"/>
  <c r="D747" i="27"/>
  <c r="C747" i="27"/>
  <c r="F745" i="27"/>
  <c r="E745" i="27"/>
  <c r="D745" i="27"/>
  <c r="F744" i="27"/>
  <c r="E744" i="27"/>
  <c r="D744" i="27"/>
  <c r="C869" i="27" l="1"/>
  <c r="C837" i="27"/>
  <c r="C880" i="27"/>
  <c r="C824" i="27"/>
  <c r="C883" i="27"/>
  <c r="C1068" i="27"/>
  <c r="F815" i="27"/>
  <c r="C884" i="27"/>
  <c r="C782" i="27"/>
  <c r="C797" i="27"/>
  <c r="F819" i="27"/>
  <c r="C856" i="27"/>
  <c r="C882" i="27"/>
  <c r="E878" i="27"/>
  <c r="E818" i="27"/>
  <c r="E740" i="27" s="1"/>
  <c r="C768" i="27"/>
  <c r="C744" i="27"/>
  <c r="C983" i="27"/>
  <c r="D881" i="27"/>
  <c r="D878" i="27" s="1"/>
  <c r="C886" i="27"/>
  <c r="C766" i="27"/>
  <c r="C954" i="27"/>
  <c r="C981" i="27"/>
  <c r="C1059" i="27"/>
  <c r="C1015" i="27"/>
  <c r="F816" i="27"/>
  <c r="C861" i="27"/>
  <c r="C857" i="27"/>
  <c r="F878" i="27"/>
  <c r="C1041" i="27"/>
  <c r="C1080" i="27"/>
  <c r="C793" i="27"/>
  <c r="C825" i="27"/>
  <c r="E817" i="27"/>
  <c r="E739" i="27" s="1"/>
  <c r="C881" i="27"/>
  <c r="C894" i="27"/>
  <c r="D980" i="27"/>
  <c r="C1077" i="27"/>
  <c r="C1081" i="27"/>
  <c r="C855" i="27"/>
  <c r="E1076" i="27"/>
  <c r="D853" i="27"/>
  <c r="C940" i="27"/>
  <c r="E853" i="27"/>
  <c r="C805" i="27"/>
  <c r="C845" i="27"/>
  <c r="F853" i="27"/>
  <c r="C879" i="27"/>
  <c r="C928" i="27"/>
  <c r="C1082" i="27"/>
  <c r="C765" i="27"/>
  <c r="C971" i="27"/>
  <c r="D821" i="27"/>
  <c r="F817" i="27"/>
  <c r="F739" i="27" s="1"/>
  <c r="E980" i="27"/>
  <c r="C1032" i="27"/>
  <c r="E821" i="27"/>
  <c r="C745" i="27"/>
  <c r="C792" i="27"/>
  <c r="C767" i="27"/>
  <c r="F789" i="27"/>
  <c r="E819" i="27"/>
  <c r="C755" i="27"/>
  <c r="D789" i="27"/>
  <c r="E816" i="27"/>
  <c r="D818" i="27"/>
  <c r="D740" i="27" s="1"/>
  <c r="E789" i="27"/>
  <c r="C829" i="27"/>
  <c r="D815" i="27"/>
  <c r="C946" i="27"/>
  <c r="C988" i="27"/>
  <c r="C794" i="27"/>
  <c r="F937" i="27"/>
  <c r="C984" i="27"/>
  <c r="D817" i="27"/>
  <c r="D758" i="27"/>
  <c r="D749" i="27" s="1"/>
  <c r="D771" i="27"/>
  <c r="C771" i="27" s="1"/>
  <c r="C791" i="27"/>
  <c r="E814" i="27"/>
  <c r="E736" i="27" s="1"/>
  <c r="F814" i="27"/>
  <c r="F736" i="27" s="1"/>
  <c r="C906" i="27"/>
  <c r="D746" i="27"/>
  <c r="C795" i="27"/>
  <c r="E815" i="27"/>
  <c r="E737" i="27" s="1"/>
  <c r="C937" i="27"/>
  <c r="C962" i="27"/>
  <c r="C1078" i="27"/>
  <c r="D764" i="27"/>
  <c r="C764" i="27" s="1"/>
  <c r="D819" i="27"/>
  <c r="C920" i="27"/>
  <c r="C1050" i="27"/>
  <c r="C1079" i="27"/>
  <c r="F980" i="27"/>
  <c r="F1076" i="27"/>
  <c r="D814" i="27"/>
  <c r="D1076" i="27"/>
  <c r="E758" i="27"/>
  <c r="E749" i="27" s="1"/>
  <c r="C780" i="27"/>
  <c r="C822" i="27"/>
  <c r="C1024" i="27"/>
  <c r="E762" i="27"/>
  <c r="E746" i="27"/>
  <c r="F762" i="27"/>
  <c r="C826" i="27"/>
  <c r="C931" i="27"/>
  <c r="C997" i="27"/>
  <c r="F737" i="27"/>
  <c r="F821" i="27"/>
  <c r="F758" i="27"/>
  <c r="F746" i="27"/>
  <c r="F818" i="27"/>
  <c r="C823" i="27"/>
  <c r="C819" i="27" l="1"/>
  <c r="E741" i="27"/>
  <c r="C878" i="27"/>
  <c r="E813" i="27"/>
  <c r="C853" i="27"/>
  <c r="D816" i="27"/>
  <c r="C816" i="27" s="1"/>
  <c r="C1076" i="27"/>
  <c r="E738" i="27"/>
  <c r="E735" i="27" s="1"/>
  <c r="C789" i="27"/>
  <c r="C980" i="27"/>
  <c r="C817" i="27"/>
  <c r="C815" i="27"/>
  <c r="D741" i="27"/>
  <c r="AG734" i="27"/>
  <c r="AG735" i="27" s="1"/>
  <c r="AF734" i="27"/>
  <c r="AF735" i="27" s="1"/>
  <c r="D737" i="27"/>
  <c r="C737" i="27" s="1"/>
  <c r="D762" i="27"/>
  <c r="C762" i="27" s="1"/>
  <c r="C814" i="27"/>
  <c r="D739" i="27"/>
  <c r="C739" i="27" s="1"/>
  <c r="C818" i="27"/>
  <c r="D743" i="27"/>
  <c r="D752" i="27"/>
  <c r="C746" i="27"/>
  <c r="D736" i="27"/>
  <c r="E743" i="27"/>
  <c r="E752" i="27"/>
  <c r="C758" i="27"/>
  <c r="F749" i="27"/>
  <c r="C821" i="27"/>
  <c r="F813" i="27"/>
  <c r="F740" i="27"/>
  <c r="C740" i="27" s="1"/>
  <c r="F752" i="27"/>
  <c r="F738" i="27"/>
  <c r="D813" i="27" l="1"/>
  <c r="C813" i="27" s="1"/>
  <c r="D738" i="27"/>
  <c r="C738" i="27" s="1"/>
  <c r="C752" i="27"/>
  <c r="C736" i="27"/>
  <c r="AE734" i="27"/>
  <c r="D735" i="27"/>
  <c r="F741" i="27"/>
  <c r="C741" i="27" s="1"/>
  <c r="C749" i="27"/>
  <c r="F743" i="27"/>
  <c r="C743" i="27" s="1"/>
  <c r="F735" i="27" l="1"/>
  <c r="C735" i="27" s="1"/>
  <c r="F1103" i="27" l="1"/>
  <c r="E1103" i="27"/>
  <c r="C724" i="27" l="1"/>
  <c r="C723" i="27"/>
  <c r="F722" i="27"/>
  <c r="C722" i="27" s="1"/>
  <c r="F721" i="27"/>
  <c r="C721" i="27" s="1"/>
  <c r="C720" i="27"/>
  <c r="F719" i="27"/>
  <c r="C719" i="27" s="1"/>
  <c r="F718" i="27"/>
  <c r="F699" i="27" s="1"/>
  <c r="E718" i="27"/>
  <c r="D718" i="27"/>
  <c r="C714" i="27"/>
  <c r="C713" i="27"/>
  <c r="C712" i="27"/>
  <c r="C711" i="27"/>
  <c r="C710" i="27"/>
  <c r="C709" i="27"/>
  <c r="F708" i="27"/>
  <c r="E708" i="27"/>
  <c r="D708" i="27"/>
  <c r="C708" i="27"/>
  <c r="F706" i="27"/>
  <c r="E705" i="27"/>
  <c r="D705" i="27"/>
  <c r="C704" i="27"/>
  <c r="E703" i="27"/>
  <c r="D703" i="27"/>
  <c r="C703" i="27" s="1"/>
  <c r="E702" i="27"/>
  <c r="D702" i="27"/>
  <c r="F701" i="27"/>
  <c r="E701" i="27"/>
  <c r="E706" i="27" s="1"/>
  <c r="D701" i="27"/>
  <c r="E700" i="27"/>
  <c r="D700" i="27"/>
  <c r="C700" i="27" s="1"/>
  <c r="C696" i="27"/>
  <c r="C695" i="27"/>
  <c r="C694" i="27"/>
  <c r="C693" i="27"/>
  <c r="C692" i="27"/>
  <c r="C691" i="27"/>
  <c r="F690" i="27"/>
  <c r="E690" i="27"/>
  <c r="D690" i="27"/>
  <c r="C690" i="27" s="1"/>
  <c r="C688" i="27"/>
  <c r="C687" i="27"/>
  <c r="C686" i="27"/>
  <c r="C685" i="27"/>
  <c r="C684" i="27"/>
  <c r="C683" i="27"/>
  <c r="F682" i="27"/>
  <c r="E682" i="27"/>
  <c r="D682" i="27"/>
  <c r="C680" i="27"/>
  <c r="C679" i="27"/>
  <c r="C678" i="27"/>
  <c r="C677" i="27"/>
  <c r="C676" i="27"/>
  <c r="C675" i="27"/>
  <c r="F674" i="27"/>
  <c r="E674" i="27"/>
  <c r="D674" i="27"/>
  <c r="C664" i="27"/>
  <c r="C663" i="27"/>
  <c r="C662" i="27"/>
  <c r="C661" i="27"/>
  <c r="C660" i="27"/>
  <c r="C659" i="27"/>
  <c r="F658" i="27"/>
  <c r="E658" i="27"/>
  <c r="D658" i="27"/>
  <c r="C658" i="27" s="1"/>
  <c r="C655" i="27"/>
  <c r="C654" i="27"/>
  <c r="C653" i="27"/>
  <c r="C652" i="27"/>
  <c r="C651" i="27"/>
  <c r="C650" i="27"/>
  <c r="F649" i="27"/>
  <c r="E649" i="27"/>
  <c r="D649" i="27"/>
  <c r="C646" i="27"/>
  <c r="C645" i="27"/>
  <c r="C644" i="27"/>
  <c r="C643" i="27"/>
  <c r="C642" i="27"/>
  <c r="C641" i="27"/>
  <c r="F640" i="27"/>
  <c r="E640" i="27"/>
  <c r="D640" i="27"/>
  <c r="C637" i="27"/>
  <c r="C636" i="27"/>
  <c r="C635" i="27"/>
  <c r="C634" i="27"/>
  <c r="C633" i="27"/>
  <c r="C632" i="27"/>
  <c r="F631" i="27"/>
  <c r="E631" i="27"/>
  <c r="D631" i="27"/>
  <c r="C628" i="27"/>
  <c r="C627" i="27"/>
  <c r="C626" i="27"/>
  <c r="C625" i="27"/>
  <c r="C624" i="27"/>
  <c r="C623" i="27"/>
  <c r="F622" i="27"/>
  <c r="E622" i="27"/>
  <c r="D622" i="27"/>
  <c r="C620" i="27"/>
  <c r="C619" i="27"/>
  <c r="C618" i="27"/>
  <c r="C617" i="27"/>
  <c r="C616" i="27"/>
  <c r="C615" i="27"/>
  <c r="C614" i="27"/>
  <c r="F611" i="27"/>
  <c r="E611" i="27"/>
  <c r="D611" i="27"/>
  <c r="F610" i="27"/>
  <c r="E610" i="27"/>
  <c r="D610" i="27"/>
  <c r="F609" i="27"/>
  <c r="E609" i="27"/>
  <c r="D609" i="27"/>
  <c r="F608" i="27"/>
  <c r="E608" i="27"/>
  <c r="D608" i="27"/>
  <c r="F607" i="27"/>
  <c r="E607" i="27"/>
  <c r="D607" i="27"/>
  <c r="C607" i="27" s="1"/>
  <c r="F606" i="27"/>
  <c r="E606" i="27"/>
  <c r="D606" i="27"/>
  <c r="C602" i="27"/>
  <c r="C601" i="27"/>
  <c r="C600" i="27"/>
  <c r="C599" i="27"/>
  <c r="C598" i="27"/>
  <c r="C597" i="27"/>
  <c r="F596" i="27"/>
  <c r="E596" i="27"/>
  <c r="D596" i="27"/>
  <c r="C596" i="27" s="1"/>
  <c r="C593" i="27"/>
  <c r="C592" i="27"/>
  <c r="C591" i="27"/>
  <c r="C590" i="27"/>
  <c r="C589" i="27"/>
  <c r="C588" i="27"/>
  <c r="F587" i="27"/>
  <c r="E587" i="27"/>
  <c r="D587" i="27"/>
  <c r="C576" i="27"/>
  <c r="C575" i="27"/>
  <c r="C574" i="27"/>
  <c r="C573" i="27"/>
  <c r="C572" i="27"/>
  <c r="C571" i="27"/>
  <c r="F570" i="27"/>
  <c r="E570" i="27"/>
  <c r="D570" i="27"/>
  <c r="C568" i="27"/>
  <c r="C567" i="27"/>
  <c r="C566" i="27"/>
  <c r="C565" i="27"/>
  <c r="C564" i="27"/>
  <c r="C563" i="27"/>
  <c r="F562" i="27"/>
  <c r="E562" i="27"/>
  <c r="D562" i="27"/>
  <c r="C559" i="27"/>
  <c r="C558" i="27"/>
  <c r="C557" i="27"/>
  <c r="C556" i="27"/>
  <c r="C555" i="27"/>
  <c r="C554" i="27"/>
  <c r="F553" i="27"/>
  <c r="E553" i="27"/>
  <c r="D553" i="27"/>
  <c r="C549" i="27"/>
  <c r="C548" i="27"/>
  <c r="C547" i="27"/>
  <c r="C546" i="27"/>
  <c r="C545" i="27"/>
  <c r="C544" i="27"/>
  <c r="F543" i="27"/>
  <c r="E543" i="27"/>
  <c r="D543" i="27"/>
  <c r="C540" i="27"/>
  <c r="C539" i="27"/>
  <c r="C538" i="27"/>
  <c r="C537" i="27"/>
  <c r="C536" i="27"/>
  <c r="C535" i="27"/>
  <c r="F534" i="27"/>
  <c r="E534" i="27"/>
  <c r="D534" i="27"/>
  <c r="C531" i="27"/>
  <c r="C530" i="27"/>
  <c r="C529" i="27"/>
  <c r="C528" i="27"/>
  <c r="C527" i="27"/>
  <c r="C526" i="27"/>
  <c r="F525" i="27"/>
  <c r="E525" i="27"/>
  <c r="D525" i="27"/>
  <c r="C522" i="27"/>
  <c r="C521" i="27"/>
  <c r="C520" i="27"/>
  <c r="C519" i="27"/>
  <c r="C518" i="27"/>
  <c r="C517" i="27"/>
  <c r="F516" i="27"/>
  <c r="E516" i="27"/>
  <c r="D516" i="27"/>
  <c r="F514" i="27"/>
  <c r="E514" i="27"/>
  <c r="D514" i="27"/>
  <c r="C513" i="27"/>
  <c r="F512" i="27"/>
  <c r="E512" i="27"/>
  <c r="D512" i="27"/>
  <c r="F511" i="27"/>
  <c r="E511" i="27"/>
  <c r="D511" i="27"/>
  <c r="F510" i="27"/>
  <c r="E510" i="27"/>
  <c r="D510" i="27"/>
  <c r="F509" i="27"/>
  <c r="E509" i="27"/>
  <c r="D509" i="27"/>
  <c r="C505" i="27"/>
  <c r="C504" i="27"/>
  <c r="C503" i="27"/>
  <c r="C502" i="27"/>
  <c r="C501" i="27"/>
  <c r="C500" i="27"/>
  <c r="F499" i="27"/>
  <c r="E499" i="27"/>
  <c r="D499" i="27"/>
  <c r="C496" i="27"/>
  <c r="C495" i="27"/>
  <c r="C494" i="27"/>
  <c r="C493" i="27"/>
  <c r="C492" i="27"/>
  <c r="C491" i="27"/>
  <c r="F490" i="27"/>
  <c r="E490" i="27"/>
  <c r="D490" i="27"/>
  <c r="C487" i="27"/>
  <c r="C486" i="27"/>
  <c r="C485" i="27"/>
  <c r="C484" i="27"/>
  <c r="C483" i="27"/>
  <c r="C482" i="27"/>
  <c r="F481" i="27"/>
  <c r="E481" i="27"/>
  <c r="D481" i="27"/>
  <c r="C478" i="27"/>
  <c r="C477" i="27"/>
  <c r="C476" i="27"/>
  <c r="C475" i="27"/>
  <c r="C474" i="27"/>
  <c r="C473" i="27"/>
  <c r="F472" i="27"/>
  <c r="E472" i="27"/>
  <c r="D472" i="27"/>
  <c r="C469" i="27"/>
  <c r="C468" i="27"/>
  <c r="C467" i="27"/>
  <c r="C466" i="27"/>
  <c r="C465" i="27"/>
  <c r="C464" i="27"/>
  <c r="F463" i="27"/>
  <c r="E463" i="27"/>
  <c r="D463" i="27"/>
  <c r="C460" i="27"/>
  <c r="C459" i="27"/>
  <c r="C458" i="27"/>
  <c r="C457" i="27"/>
  <c r="C456" i="27"/>
  <c r="C455" i="27"/>
  <c r="F454" i="27"/>
  <c r="E454" i="27"/>
  <c r="D454" i="27"/>
  <c r="C450" i="27"/>
  <c r="C449" i="27"/>
  <c r="C448" i="27"/>
  <c r="C447" i="27"/>
  <c r="C446" i="27"/>
  <c r="C445" i="27"/>
  <c r="F444" i="27"/>
  <c r="E444" i="27"/>
  <c r="D444" i="27"/>
  <c r="C441" i="27"/>
  <c r="C440" i="27"/>
  <c r="C439" i="27"/>
  <c r="C438" i="27"/>
  <c r="C437" i="27"/>
  <c r="C436" i="27"/>
  <c r="F435" i="27"/>
  <c r="E435" i="27"/>
  <c r="D435" i="27"/>
  <c r="C432" i="27"/>
  <c r="C431" i="27"/>
  <c r="C430" i="27"/>
  <c r="C429" i="27"/>
  <c r="C428" i="27"/>
  <c r="C427" i="27"/>
  <c r="F426" i="27"/>
  <c r="E426" i="27"/>
  <c r="D426" i="27"/>
  <c r="C423" i="27"/>
  <c r="C422" i="27"/>
  <c r="C421" i="27"/>
  <c r="C420" i="27"/>
  <c r="C419" i="27"/>
  <c r="C418" i="27"/>
  <c r="F417" i="27"/>
  <c r="E417" i="27"/>
  <c r="D417" i="27"/>
  <c r="C414" i="27"/>
  <c r="C413" i="27"/>
  <c r="C412" i="27"/>
  <c r="C411" i="27"/>
  <c r="C410" i="27"/>
  <c r="C409" i="27"/>
  <c r="F408" i="27"/>
  <c r="E408" i="27"/>
  <c r="D408" i="27"/>
  <c r="C405" i="27"/>
  <c r="C404" i="27"/>
  <c r="C403" i="27"/>
  <c r="C402" i="27"/>
  <c r="C401" i="27"/>
  <c r="C400" i="27"/>
  <c r="F399" i="27"/>
  <c r="E399" i="27"/>
  <c r="D399" i="27"/>
  <c r="C396" i="27"/>
  <c r="C395" i="27"/>
  <c r="C394" i="27"/>
  <c r="C393" i="27"/>
  <c r="C392" i="27"/>
  <c r="C391" i="27"/>
  <c r="F390" i="27"/>
  <c r="E390" i="27"/>
  <c r="D390" i="27"/>
  <c r="C388" i="27"/>
  <c r="C387" i="27"/>
  <c r="C386" i="27"/>
  <c r="C385" i="27"/>
  <c r="C384" i="27"/>
  <c r="C383" i="27"/>
  <c r="F382" i="27"/>
  <c r="E382" i="27"/>
  <c r="C379" i="27"/>
  <c r="C378" i="27"/>
  <c r="C377" i="27"/>
  <c r="C376" i="27"/>
  <c r="C375" i="27"/>
  <c r="C374" i="27"/>
  <c r="F373" i="27"/>
  <c r="E373" i="27"/>
  <c r="D373" i="27"/>
  <c r="C370" i="27"/>
  <c r="C369" i="27"/>
  <c r="C368" i="27"/>
  <c r="C367" i="27"/>
  <c r="C366" i="27"/>
  <c r="C365" i="27"/>
  <c r="F364" i="27"/>
  <c r="E364" i="27"/>
  <c r="D364" i="27"/>
  <c r="C361" i="27"/>
  <c r="C360" i="27"/>
  <c r="C359" i="27"/>
  <c r="C358" i="27"/>
  <c r="C357" i="27"/>
  <c r="C356" i="27"/>
  <c r="F355" i="27"/>
  <c r="E355" i="27"/>
  <c r="D355" i="27"/>
  <c r="C352" i="27"/>
  <c r="C351" i="27"/>
  <c r="C350" i="27"/>
  <c r="C349" i="27"/>
  <c r="C348" i="27"/>
  <c r="C347" i="27"/>
  <c r="F346" i="27"/>
  <c r="E346" i="27"/>
  <c r="D346" i="27"/>
  <c r="C343" i="27"/>
  <c r="C342" i="27"/>
  <c r="C341" i="27"/>
  <c r="C340" i="27"/>
  <c r="C339" i="27"/>
  <c r="C338" i="27"/>
  <c r="F337" i="27"/>
  <c r="E337" i="27"/>
  <c r="D337" i="27"/>
  <c r="C334" i="27"/>
  <c r="C333" i="27"/>
  <c r="C332" i="27"/>
  <c r="C331" i="27"/>
  <c r="C330" i="27"/>
  <c r="C329" i="27"/>
  <c r="F328" i="27"/>
  <c r="E328" i="27"/>
  <c r="D328" i="27"/>
  <c r="C325" i="27"/>
  <c r="C324" i="27"/>
  <c r="C323" i="27"/>
  <c r="C322" i="27"/>
  <c r="C321" i="27"/>
  <c r="C320" i="27"/>
  <c r="F319" i="27"/>
  <c r="E319" i="27"/>
  <c r="D319" i="27"/>
  <c r="C316" i="27"/>
  <c r="C315" i="27"/>
  <c r="C314" i="27"/>
  <c r="C313" i="27"/>
  <c r="C312" i="27"/>
  <c r="C311" i="27"/>
  <c r="F310" i="27"/>
  <c r="E310" i="27"/>
  <c r="D310" i="27"/>
  <c r="F299" i="27"/>
  <c r="E299" i="27"/>
  <c r="D299" i="27"/>
  <c r="F298" i="27"/>
  <c r="E298" i="27"/>
  <c r="D298" i="27"/>
  <c r="F297" i="27"/>
  <c r="E297" i="27"/>
  <c r="D297" i="27"/>
  <c r="F296" i="27"/>
  <c r="E296" i="27"/>
  <c r="D296" i="27"/>
  <c r="F295" i="27"/>
  <c r="E295" i="27"/>
  <c r="D295" i="27"/>
  <c r="F294" i="27"/>
  <c r="E294" i="27"/>
  <c r="D294" i="27"/>
  <c r="C682" i="27" l="1"/>
  <c r="C364" i="27"/>
  <c r="C631" i="27"/>
  <c r="C298" i="27"/>
  <c r="C490" i="27"/>
  <c r="C382" i="27"/>
  <c r="C444" i="27"/>
  <c r="C337" i="27"/>
  <c r="C543" i="27"/>
  <c r="C399" i="27"/>
  <c r="C435" i="27"/>
  <c r="C608" i="27"/>
  <c r="C481" i="27"/>
  <c r="C512" i="27"/>
  <c r="C514" i="27"/>
  <c r="C570" i="27"/>
  <c r="C390" i="27"/>
  <c r="C426" i="27"/>
  <c r="C562" i="27"/>
  <c r="C610" i="27"/>
  <c r="C702" i="27"/>
  <c r="E289" i="27"/>
  <c r="F289" i="27"/>
  <c r="C319" i="27"/>
  <c r="C640" i="27"/>
  <c r="C346" i="27"/>
  <c r="C516" i="27"/>
  <c r="F285" i="27"/>
  <c r="C454" i="27"/>
  <c r="C553" i="27"/>
  <c r="D289" i="27"/>
  <c r="D286" i="27"/>
  <c r="D290" i="27"/>
  <c r="D285" i="27"/>
  <c r="F286" i="27"/>
  <c r="E290" i="27"/>
  <c r="E285" i="27"/>
  <c r="C296" i="27"/>
  <c r="D287" i="27"/>
  <c r="F290" i="27"/>
  <c r="E286" i="27"/>
  <c r="E287" i="27"/>
  <c r="E288" i="27"/>
  <c r="C511" i="27"/>
  <c r="F287" i="27"/>
  <c r="D288" i="27"/>
  <c r="C499" i="27"/>
  <c r="C295" i="27"/>
  <c r="C373" i="27"/>
  <c r="C328" i="27"/>
  <c r="C622" i="27"/>
  <c r="C355" i="27"/>
  <c r="C611" i="27"/>
  <c r="C609" i="27"/>
  <c r="C472" i="27"/>
  <c r="C509" i="27"/>
  <c r="C587" i="27"/>
  <c r="C417" i="27"/>
  <c r="C534" i="27"/>
  <c r="E699" i="27"/>
  <c r="C299" i="27"/>
  <c r="C463" i="27"/>
  <c r="D605" i="27"/>
  <c r="F605" i="27"/>
  <c r="C674" i="27"/>
  <c r="C525" i="27"/>
  <c r="C310" i="27"/>
  <c r="C408" i="27"/>
  <c r="C297" i="27"/>
  <c r="C649" i="27"/>
  <c r="E605" i="27"/>
  <c r="C510" i="27"/>
  <c r="C294" i="27"/>
  <c r="C705" i="27"/>
  <c r="C606" i="27"/>
  <c r="C701" i="27"/>
  <c r="D706" i="27"/>
  <c r="C718" i="27"/>
  <c r="E508" i="27"/>
  <c r="E293" i="27"/>
  <c r="F293" i="27"/>
  <c r="F508" i="27"/>
  <c r="D508" i="27"/>
  <c r="D699" i="27"/>
  <c r="D293" i="27"/>
  <c r="C289" i="27" l="1"/>
  <c r="C285" i="27"/>
  <c r="C290" i="27"/>
  <c r="C293" i="27"/>
  <c r="C286" i="27"/>
  <c r="C287" i="27"/>
  <c r="C699" i="27"/>
  <c r="C605" i="27"/>
  <c r="E284" i="27"/>
  <c r="C508" i="27"/>
  <c r="D284" i="27"/>
  <c r="E222" i="27" l="1"/>
  <c r="F222" i="27"/>
  <c r="D222" i="27"/>
  <c r="E196" i="27"/>
  <c r="F196" i="27"/>
  <c r="E197" i="27"/>
  <c r="F197" i="27"/>
  <c r="D197" i="27"/>
  <c r="D196" i="27"/>
  <c r="E166" i="27"/>
  <c r="F166" i="27"/>
  <c r="E167" i="27"/>
  <c r="F167" i="27"/>
  <c r="D167" i="27"/>
  <c r="D166" i="27"/>
  <c r="E77" i="27" l="1"/>
  <c r="F77" i="27"/>
  <c r="D77" i="27"/>
  <c r="E76" i="27"/>
  <c r="F76" i="27"/>
  <c r="D76" i="27"/>
  <c r="E25" i="27"/>
  <c r="F25" i="27"/>
  <c r="E26" i="27"/>
  <c r="F26" i="27"/>
  <c r="E27" i="27"/>
  <c r="F27" i="27"/>
  <c r="E28" i="27"/>
  <c r="F28" i="27"/>
  <c r="E29" i="27"/>
  <c r="F29" i="27"/>
  <c r="E30" i="27"/>
  <c r="F30" i="27"/>
  <c r="D26" i="27"/>
  <c r="D27" i="27"/>
  <c r="D28" i="27"/>
  <c r="D29" i="27"/>
  <c r="D30" i="27"/>
  <c r="D25" i="27"/>
  <c r="E57" i="27"/>
  <c r="F57" i="27"/>
  <c r="E58" i="27"/>
  <c r="F58" i="27"/>
  <c r="D58" i="27"/>
  <c r="D57" i="27"/>
  <c r="E40" i="27"/>
  <c r="F40" i="27"/>
  <c r="D40" i="27"/>
  <c r="E138" i="27"/>
  <c r="F138" i="27"/>
  <c r="D138" i="27"/>
  <c r="C138" i="27" s="1"/>
  <c r="C40" i="27" l="1"/>
  <c r="C733" i="27" l="1"/>
  <c r="C732" i="27"/>
  <c r="F731" i="27"/>
  <c r="C731" i="27" s="1"/>
  <c r="C730" i="27"/>
  <c r="C729" i="27"/>
  <c r="C728" i="27"/>
  <c r="E727" i="27"/>
  <c r="D727" i="27"/>
  <c r="F727" i="27" l="1"/>
  <c r="F288" i="27"/>
  <c r="C727" i="27"/>
  <c r="C288" i="27" l="1"/>
  <c r="C284" i="27" s="1"/>
  <c r="F284" i="27"/>
  <c r="E151" i="27"/>
  <c r="F151" i="27"/>
  <c r="E152" i="27"/>
  <c r="F152" i="27"/>
  <c r="E153" i="27"/>
  <c r="F153" i="27"/>
  <c r="E154" i="27"/>
  <c r="F154" i="27"/>
  <c r="E155" i="27"/>
  <c r="F155" i="27"/>
  <c r="E156" i="27"/>
  <c r="F156" i="27"/>
  <c r="D152" i="27"/>
  <c r="D153" i="27"/>
  <c r="D154" i="27"/>
  <c r="D155" i="27"/>
  <c r="D156" i="27"/>
  <c r="D151" i="27"/>
  <c r="D150" i="27" l="1"/>
  <c r="C1104" i="27" l="1"/>
  <c r="D1103" i="27"/>
  <c r="C1105" i="27"/>
  <c r="E124" i="27" l="1"/>
  <c r="F124" i="27"/>
  <c r="E125" i="27"/>
  <c r="F125" i="27"/>
  <c r="E126" i="27"/>
  <c r="F126" i="27"/>
  <c r="E127" i="27"/>
  <c r="F127" i="27"/>
  <c r="E128" i="27"/>
  <c r="F128" i="27"/>
  <c r="E129" i="27"/>
  <c r="F129" i="27"/>
  <c r="D125" i="27"/>
  <c r="D126" i="27"/>
  <c r="D127" i="27"/>
  <c r="D128" i="27"/>
  <c r="D129" i="27"/>
  <c r="D124" i="27"/>
  <c r="M150" i="27" l="1"/>
  <c r="M149" i="27"/>
  <c r="E250" i="27" l="1"/>
  <c r="F250" i="27"/>
  <c r="E251" i="27"/>
  <c r="F251" i="27"/>
  <c r="E252" i="27"/>
  <c r="F252" i="27"/>
  <c r="E253" i="27"/>
  <c r="F253" i="27"/>
  <c r="E254" i="27"/>
  <c r="F254" i="27"/>
  <c r="E255" i="27"/>
  <c r="F255" i="27"/>
  <c r="D251" i="27"/>
  <c r="D252" i="27"/>
  <c r="D253" i="27"/>
  <c r="D254" i="27"/>
  <c r="D255" i="27"/>
  <c r="D250" i="27"/>
  <c r="C281" i="27" l="1"/>
  <c r="C280" i="27"/>
  <c r="C279" i="27"/>
  <c r="C278" i="27"/>
  <c r="C277" i="27"/>
  <c r="C276" i="27"/>
  <c r="F275" i="27"/>
  <c r="E275" i="27"/>
  <c r="D275" i="27"/>
  <c r="C275" i="27" l="1"/>
  <c r="D207" i="27" l="1"/>
  <c r="E207" i="27"/>
  <c r="F207" i="27"/>
  <c r="C208" i="27"/>
  <c r="C209" i="27"/>
  <c r="C210" i="27"/>
  <c r="C211" i="27"/>
  <c r="C212" i="27"/>
  <c r="C213" i="27"/>
  <c r="D215" i="27"/>
  <c r="E215" i="27"/>
  <c r="F215" i="27"/>
  <c r="C216" i="27"/>
  <c r="C217" i="27"/>
  <c r="C218" i="27"/>
  <c r="C219" i="27"/>
  <c r="C220" i="27"/>
  <c r="C221" i="27"/>
  <c r="D224" i="27"/>
  <c r="E224" i="27"/>
  <c r="F224" i="27"/>
  <c r="C225" i="27"/>
  <c r="C226" i="27"/>
  <c r="C227" i="27"/>
  <c r="C228" i="27"/>
  <c r="C229" i="27"/>
  <c r="C230" i="27"/>
  <c r="D233" i="27"/>
  <c r="E233" i="27"/>
  <c r="F233" i="27"/>
  <c r="C234" i="27"/>
  <c r="C235" i="27"/>
  <c r="C236" i="27"/>
  <c r="C237" i="27"/>
  <c r="C238" i="27"/>
  <c r="C239" i="27"/>
  <c r="D241" i="27"/>
  <c r="E241" i="27"/>
  <c r="F241" i="27"/>
  <c r="C242" i="27"/>
  <c r="C243" i="27"/>
  <c r="C244" i="27"/>
  <c r="C245" i="27"/>
  <c r="C246" i="27"/>
  <c r="C247" i="27"/>
  <c r="D60" i="27"/>
  <c r="E60" i="27"/>
  <c r="F60" i="27"/>
  <c r="C61" i="27"/>
  <c r="C62" i="27"/>
  <c r="C63" i="27"/>
  <c r="C64" i="27"/>
  <c r="C65" i="27"/>
  <c r="C66" i="27"/>
  <c r="C215" i="27" l="1"/>
  <c r="C241" i="27"/>
  <c r="C233" i="27"/>
  <c r="C224" i="27"/>
  <c r="C207" i="27"/>
  <c r="C60" i="27"/>
  <c r="D249" i="27" l="1"/>
  <c r="F24" i="27"/>
  <c r="C272" i="27"/>
  <c r="C204" i="27"/>
  <c r="C194" i="27"/>
  <c r="C185" i="27"/>
  <c r="C174" i="27"/>
  <c r="C163" i="27"/>
  <c r="C146" i="27"/>
  <c r="C136" i="27"/>
  <c r="C120" i="27"/>
  <c r="C111" i="27"/>
  <c r="C102" i="27"/>
  <c r="C93" i="27"/>
  <c r="C84" i="27"/>
  <c r="C74" i="27"/>
  <c r="C55" i="27"/>
  <c r="C47" i="27"/>
  <c r="C38" i="27"/>
  <c r="C37" i="27"/>
  <c r="C1109" i="27"/>
  <c r="C1108" i="27"/>
  <c r="C1107" i="27"/>
  <c r="C1106" i="27"/>
  <c r="C1103" i="27"/>
  <c r="C1102" i="27"/>
  <c r="F1101" i="27"/>
  <c r="E1101" i="27"/>
  <c r="D1101" i="27"/>
  <c r="F1099" i="27"/>
  <c r="E1099" i="27"/>
  <c r="D1099" i="27"/>
  <c r="F1098" i="27"/>
  <c r="E1098" i="27"/>
  <c r="D1098" i="27"/>
  <c r="F1097" i="27"/>
  <c r="E1097" i="27"/>
  <c r="D1097" i="27"/>
  <c r="F1096" i="27"/>
  <c r="E1096" i="27"/>
  <c r="D1096" i="27"/>
  <c r="F1095" i="27"/>
  <c r="E1095" i="27"/>
  <c r="D1095" i="27"/>
  <c r="F1094" i="27"/>
  <c r="E1094" i="27"/>
  <c r="D1094" i="27"/>
  <c r="C262" i="27"/>
  <c r="F32" i="27"/>
  <c r="F42" i="27"/>
  <c r="F50" i="27"/>
  <c r="F69" i="27"/>
  <c r="F79" i="27"/>
  <c r="F88" i="27"/>
  <c r="F97" i="27"/>
  <c r="F106" i="27"/>
  <c r="F115" i="27"/>
  <c r="F131" i="27"/>
  <c r="F141" i="27"/>
  <c r="F158" i="27"/>
  <c r="F169" i="27"/>
  <c r="F180" i="27"/>
  <c r="F189" i="27"/>
  <c r="F199" i="27"/>
  <c r="F257" i="27"/>
  <c r="F267" i="27"/>
  <c r="D21" i="27" l="1"/>
  <c r="D13" i="27" s="1"/>
  <c r="C1096" i="27"/>
  <c r="F22" i="27"/>
  <c r="F14" i="27" s="1"/>
  <c r="C1099" i="27"/>
  <c r="C1098" i="27"/>
  <c r="C1101" i="27"/>
  <c r="C1097" i="27"/>
  <c r="F1093" i="27"/>
  <c r="F20" i="27"/>
  <c r="F12" i="27" s="1"/>
  <c r="C1094" i="27"/>
  <c r="E1093" i="27"/>
  <c r="D17" i="27"/>
  <c r="D9" i="27" s="1"/>
  <c r="D19" i="27"/>
  <c r="D11" i="27" s="1"/>
  <c r="F123" i="27"/>
  <c r="F18" i="27"/>
  <c r="F10" i="27" s="1"/>
  <c r="C251" i="27"/>
  <c r="D22" i="27"/>
  <c r="D14" i="27" s="1"/>
  <c r="D20" i="27"/>
  <c r="D12" i="27" s="1"/>
  <c r="E17" i="27"/>
  <c r="E9" i="27" s="1"/>
  <c r="E18" i="27"/>
  <c r="E10" i="27" s="1"/>
  <c r="E19" i="27"/>
  <c r="E11" i="27" s="1"/>
  <c r="E20" i="27"/>
  <c r="E12" i="27" s="1"/>
  <c r="E21" i="27"/>
  <c r="E13" i="27" s="1"/>
  <c r="E22" i="27"/>
  <c r="E14" i="27" s="1"/>
  <c r="D123" i="27"/>
  <c r="C128" i="27"/>
  <c r="C126" i="27"/>
  <c r="C156" i="27"/>
  <c r="C154" i="27"/>
  <c r="C152" i="27"/>
  <c r="E150" i="27"/>
  <c r="C255" i="27"/>
  <c r="C253" i="27"/>
  <c r="D1093" i="27"/>
  <c r="C250" i="27"/>
  <c r="C124" i="27"/>
  <c r="C155" i="27"/>
  <c r="C153" i="27"/>
  <c r="F17" i="27"/>
  <c r="F9" i="27" s="1"/>
  <c r="C129" i="27"/>
  <c r="C127" i="27"/>
  <c r="C125" i="27"/>
  <c r="F21" i="27"/>
  <c r="F13" i="27" s="1"/>
  <c r="F19" i="27"/>
  <c r="F11" i="27" s="1"/>
  <c r="C252" i="27"/>
  <c r="E24" i="27"/>
  <c r="C30" i="27"/>
  <c r="C28" i="27"/>
  <c r="E249" i="27"/>
  <c r="C25" i="27"/>
  <c r="C29" i="27"/>
  <c r="C27" i="27"/>
  <c r="E123" i="27"/>
  <c r="C151" i="27"/>
  <c r="F150" i="27"/>
  <c r="F249" i="27"/>
  <c r="C254" i="27"/>
  <c r="C1095" i="27"/>
  <c r="C22" i="27" l="1"/>
  <c r="C1093" i="27"/>
  <c r="C19" i="27"/>
  <c r="C249" i="27"/>
  <c r="C21" i="27"/>
  <c r="C17" i="27"/>
  <c r="C20" i="27"/>
  <c r="E16" i="27"/>
  <c r="C123" i="27"/>
  <c r="C150" i="27"/>
  <c r="F16" i="27"/>
  <c r="C13" i="27" l="1"/>
  <c r="F8" i="27" l="1"/>
  <c r="C48" i="27" l="1"/>
  <c r="D189" i="27"/>
  <c r="C269" i="27"/>
  <c r="C259" i="27"/>
  <c r="C200" i="27"/>
  <c r="C201" i="27"/>
  <c r="C202" i="27"/>
  <c r="C203" i="27"/>
  <c r="C205" i="27"/>
  <c r="C190" i="27"/>
  <c r="C191" i="27"/>
  <c r="C192" i="27"/>
  <c r="C193" i="27"/>
  <c r="C195" i="27"/>
  <c r="C181" i="27"/>
  <c r="C182" i="27"/>
  <c r="C183" i="27"/>
  <c r="C184" i="27"/>
  <c r="C186" i="27"/>
  <c r="C170" i="27"/>
  <c r="C171" i="27"/>
  <c r="C172" i="27"/>
  <c r="C173" i="27"/>
  <c r="C175" i="27"/>
  <c r="C159" i="27"/>
  <c r="C160" i="27"/>
  <c r="C161" i="27"/>
  <c r="C162" i="27"/>
  <c r="C164" i="27"/>
  <c r="C142" i="27"/>
  <c r="C143" i="27"/>
  <c r="C144" i="27"/>
  <c r="C145" i="27"/>
  <c r="C147" i="27"/>
  <c r="C132" i="27"/>
  <c r="C133" i="27"/>
  <c r="C134" i="27"/>
  <c r="C135" i="27"/>
  <c r="C137" i="27"/>
  <c r="C116" i="27"/>
  <c r="C117" i="27"/>
  <c r="C118" i="27"/>
  <c r="C119" i="27"/>
  <c r="C121" i="27"/>
  <c r="C107" i="27"/>
  <c r="C108" i="27"/>
  <c r="C109" i="27"/>
  <c r="C110" i="27"/>
  <c r="C112" i="27"/>
  <c r="C98" i="27"/>
  <c r="C99" i="27"/>
  <c r="C100" i="27"/>
  <c r="C101" i="27"/>
  <c r="C103" i="27"/>
  <c r="C89" i="27"/>
  <c r="C90" i="27"/>
  <c r="C91" i="27"/>
  <c r="C92" i="27"/>
  <c r="C94" i="27"/>
  <c r="C80" i="27"/>
  <c r="C81" i="27"/>
  <c r="C82" i="27"/>
  <c r="C83" i="27"/>
  <c r="C85" i="27"/>
  <c r="C70" i="27"/>
  <c r="C71" i="27"/>
  <c r="C72" i="27"/>
  <c r="C73" i="27"/>
  <c r="C75" i="27"/>
  <c r="C51" i="27"/>
  <c r="C52" i="27"/>
  <c r="C53" i="27"/>
  <c r="C54" i="27"/>
  <c r="C56" i="27"/>
  <c r="C43" i="27"/>
  <c r="C44" i="27"/>
  <c r="C45" i="27"/>
  <c r="C46" i="27"/>
  <c r="C33" i="27" l="1"/>
  <c r="C34" i="27"/>
  <c r="C35" i="27"/>
  <c r="C36" i="27"/>
  <c r="E8" i="27" l="1"/>
  <c r="C11" i="27" l="1"/>
  <c r="C12" i="27"/>
  <c r="C14" i="27"/>
  <c r="D32" i="27"/>
  <c r="E115" i="27"/>
  <c r="D115" i="27"/>
  <c r="E106" i="27"/>
  <c r="D106" i="27"/>
  <c r="E50" i="27"/>
  <c r="D50" i="27"/>
  <c r="E141" i="27"/>
  <c r="D141" i="27"/>
  <c r="E131" i="27"/>
  <c r="D131" i="27"/>
  <c r="E189" i="27"/>
  <c r="C189" i="27" s="1"/>
  <c r="D97" i="27"/>
  <c r="E97" i="27"/>
  <c r="D88" i="27"/>
  <c r="E88" i="27"/>
  <c r="D79" i="27"/>
  <c r="E79" i="27"/>
  <c r="D69" i="27"/>
  <c r="E69" i="27"/>
  <c r="D42" i="27"/>
  <c r="E42" i="27"/>
  <c r="E32" i="27"/>
  <c r="C271" i="27"/>
  <c r="E199" i="27"/>
  <c r="D199" i="27"/>
  <c r="E180" i="27"/>
  <c r="D180" i="27"/>
  <c r="E169" i="27"/>
  <c r="D169" i="27"/>
  <c r="E158" i="27"/>
  <c r="D158" i="27"/>
  <c r="C9" i="27" l="1"/>
  <c r="C50" i="27"/>
  <c r="C131" i="27"/>
  <c r="C106" i="27"/>
  <c r="C115" i="27"/>
  <c r="C158" i="27"/>
  <c r="C169" i="27"/>
  <c r="C180" i="27"/>
  <c r="C199" i="27"/>
  <c r="C141" i="27"/>
  <c r="C268" i="27"/>
  <c r="C270" i="27"/>
  <c r="C273" i="27"/>
  <c r="C42" i="27"/>
  <c r="C69" i="27"/>
  <c r="C79" i="27"/>
  <c r="C88" i="27"/>
  <c r="C97" i="27"/>
  <c r="C32" i="27"/>
  <c r="C260" i="27"/>
  <c r="E267" i="27"/>
  <c r="E257" i="27"/>
  <c r="D267" i="27"/>
  <c r="C267" i="27" l="1"/>
  <c r="C263" i="27"/>
  <c r="C258" i="27"/>
  <c r="C261" i="27"/>
  <c r="D257" i="27"/>
  <c r="C257" i="27" s="1"/>
  <c r="C26" i="27"/>
  <c r="C24" i="27" s="1"/>
  <c r="D24" i="27" l="1"/>
  <c r="D18" i="27"/>
  <c r="D10" i="27" s="1"/>
  <c r="C18" i="27" l="1"/>
  <c r="C16" i="27" s="1"/>
  <c r="D16" i="27"/>
  <c r="D8" i="27" l="1"/>
  <c r="C10" i="27"/>
  <c r="C8" i="27" s="1"/>
</calcChain>
</file>

<file path=xl/comments1.xml><?xml version="1.0" encoding="utf-8"?>
<comments xmlns="http://schemas.openxmlformats.org/spreadsheetml/2006/main">
  <authors>
    <author>Нешева Алена Николаевна</author>
    <author>Кульков Дмитрий Львович</author>
  </authors>
  <commentList>
    <comment ref="I122" authorId="0" shapeId="0">
      <text>
        <r>
          <rPr>
            <b/>
            <sz val="9"/>
            <color indexed="81"/>
            <rFont val="Tahoma"/>
            <family val="2"/>
            <charset val="204"/>
          </rPr>
          <t>Нешева Алена Николаевна:</t>
        </r>
        <r>
          <rPr>
            <sz val="9"/>
            <color indexed="81"/>
            <rFont val="Tahoma"/>
            <family val="2"/>
            <charset val="204"/>
          </rPr>
          <t xml:space="preserve">
2014 
</t>
        </r>
      </text>
    </comment>
    <comment ref="J122" authorId="0" shapeId="0">
      <text>
        <r>
          <rPr>
            <b/>
            <sz val="9"/>
            <color indexed="81"/>
            <rFont val="Tahoma"/>
            <family val="2"/>
            <charset val="204"/>
          </rPr>
          <t>Нешева Алена Николаевна:</t>
        </r>
        <r>
          <rPr>
            <sz val="9"/>
            <color indexed="81"/>
            <rFont val="Tahoma"/>
            <family val="2"/>
            <charset val="204"/>
          </rPr>
          <t xml:space="preserve">
2025
</t>
        </r>
      </text>
    </comment>
    <comment ref="D169" authorId="1" shapeId="0">
      <text>
        <r>
          <rPr>
            <b/>
            <sz val="9"/>
            <color indexed="81"/>
            <rFont val="Tahoma"/>
            <family val="2"/>
            <charset val="204"/>
          </rPr>
          <t>Кульков Дмитрий Львович:</t>
        </r>
        <r>
          <rPr>
            <sz val="9"/>
            <color indexed="81"/>
            <rFont val="Tahoma"/>
            <family val="2"/>
            <charset val="204"/>
          </rPr>
          <t xml:space="preserve">
938,489</t>
        </r>
      </text>
    </comment>
    <comment ref="E286" authorId="1" shapeId="0">
      <text>
        <r>
          <rPr>
            <b/>
            <sz val="9"/>
            <color indexed="81"/>
            <rFont val="Tahoma"/>
            <charset val="1"/>
          </rPr>
          <t>Кульков Дмитрий Львович:</t>
        </r>
        <r>
          <rPr>
            <sz val="9"/>
            <color indexed="81"/>
            <rFont val="Tahoma"/>
            <charset val="1"/>
          </rPr>
          <t xml:space="preserve">
3 119,426</t>
        </r>
      </text>
    </comment>
    <comment ref="I726" authorId="0" shapeId="0">
      <text>
        <r>
          <rPr>
            <b/>
            <sz val="9"/>
            <color indexed="81"/>
            <rFont val="Tahoma"/>
            <family val="2"/>
            <charset val="204"/>
          </rPr>
          <t>Нешева Алена Николаевна:</t>
        </r>
        <r>
          <rPr>
            <sz val="9"/>
            <color indexed="81"/>
            <rFont val="Tahoma"/>
            <family val="2"/>
            <charset val="204"/>
          </rPr>
          <t xml:space="preserve">
2019</t>
        </r>
      </text>
    </comment>
    <comment ref="J726" authorId="0" shapeId="0">
      <text>
        <r>
          <rPr>
            <b/>
            <sz val="9"/>
            <color indexed="81"/>
            <rFont val="Tahoma"/>
            <family val="2"/>
            <charset val="204"/>
          </rPr>
          <t>Нешева Алена Николаевна:</t>
        </r>
        <r>
          <rPr>
            <sz val="9"/>
            <color indexed="81"/>
            <rFont val="Tahoma"/>
            <family val="2"/>
            <charset val="204"/>
          </rPr>
          <t xml:space="preserve">
2025
</t>
        </r>
      </text>
    </comment>
    <comment ref="B761" authorId="0" shapeId="0">
      <text>
        <r>
          <rPr>
            <b/>
            <sz val="9"/>
            <color indexed="81"/>
            <rFont val="Tahoma"/>
            <family val="2"/>
            <charset val="204"/>
          </rPr>
          <t>Нешева Алена Николаевна:</t>
        </r>
        <r>
          <rPr>
            <sz val="9"/>
            <color indexed="81"/>
            <rFont val="Tahoma"/>
            <family val="2"/>
            <charset val="204"/>
          </rPr>
          <t xml:space="preserve">
не соответствует приложению 2 гос.программы</t>
        </r>
      </text>
    </comment>
    <comment ref="B812" authorId="0" shapeId="0">
      <text>
        <r>
          <rPr>
            <b/>
            <sz val="9"/>
            <color indexed="81"/>
            <rFont val="Tahoma"/>
            <family val="2"/>
            <charset val="204"/>
          </rPr>
          <t>Нешева Алена Николаевна:</t>
        </r>
        <r>
          <rPr>
            <sz val="9"/>
            <color indexed="81"/>
            <rFont val="Tahoma"/>
            <family val="2"/>
            <charset val="204"/>
          </rPr>
          <t xml:space="preserve">
не соответствует приложению 2 гос.программы</t>
        </r>
      </text>
    </comment>
    <comment ref="H812" authorId="0" shapeId="0">
      <text>
        <r>
          <rPr>
            <b/>
            <sz val="9"/>
            <color indexed="81"/>
            <rFont val="Tahoma"/>
            <family val="2"/>
            <charset val="204"/>
          </rPr>
          <t>Нешева Алена Николаевна:</t>
        </r>
        <r>
          <rPr>
            <sz val="9"/>
            <color indexed="81"/>
            <rFont val="Tahoma"/>
            <family val="2"/>
            <charset val="204"/>
          </rPr>
          <t xml:space="preserve">
не соответствует приложению 2 гос.программы
</t>
        </r>
      </text>
    </comment>
    <comment ref="G1361" authorId="0" shapeId="0">
      <text>
        <r>
          <rPr>
            <b/>
            <sz val="9"/>
            <color indexed="81"/>
            <rFont val="Tahoma"/>
            <family val="2"/>
            <charset val="204"/>
          </rPr>
          <t>Нешева Алена Николаевна:</t>
        </r>
        <r>
          <rPr>
            <sz val="9"/>
            <color indexed="81"/>
            <rFont val="Tahoma"/>
            <family val="2"/>
            <charset val="204"/>
          </rPr>
          <t xml:space="preserve">
не соответствует приложению 2 гос.программы</t>
        </r>
      </text>
    </comment>
  </commentList>
</comments>
</file>

<file path=xl/sharedStrings.xml><?xml version="1.0" encoding="utf-8"?>
<sst xmlns="http://schemas.openxmlformats.org/spreadsheetml/2006/main" count="4531" uniqueCount="657">
  <si>
    <t>Подпрограмма 1</t>
  </si>
  <si>
    <t>Х</t>
  </si>
  <si>
    <t>№</t>
  </si>
  <si>
    <t>федеральный бюджет</t>
  </si>
  <si>
    <t>Подпрограмма 2</t>
  </si>
  <si>
    <t>2.1</t>
  </si>
  <si>
    <t>2.2</t>
  </si>
  <si>
    <t>2.3</t>
  </si>
  <si>
    <t>1.2.1</t>
  </si>
  <si>
    <t>1.1.</t>
  </si>
  <si>
    <t>краевой бюджет</t>
  </si>
  <si>
    <t>местные бюджеты</t>
  </si>
  <si>
    <t>государственные внебюджетные фонды</t>
  </si>
  <si>
    <t>Всего:</t>
  </si>
  <si>
    <t>1.1.1.</t>
  </si>
  <si>
    <t>1.2.</t>
  </si>
  <si>
    <t>1.3.</t>
  </si>
  <si>
    <t>2.</t>
  </si>
  <si>
    <t>Меры гос поддержки</t>
  </si>
  <si>
    <t>проект №…</t>
  </si>
  <si>
    <t>Наименование подпрограммы\ наименование инвестиционного проекта</t>
  </si>
  <si>
    <t>проект № 1</t>
  </si>
  <si>
    <t>проект № 2</t>
  </si>
  <si>
    <t>проект № Х</t>
  </si>
  <si>
    <t>Инестор</t>
  </si>
  <si>
    <t>Стоимость проекта</t>
  </si>
  <si>
    <t>Источники финансирования</t>
  </si>
  <si>
    <t>Ответственный за сопровождение инвестиционного проекта (ИОГВ, Руководитель Ф.И.О.)</t>
  </si>
  <si>
    <t>Ответственный за сопровождение инвестиционного проекта (Администрация МО, Глава МО)</t>
  </si>
  <si>
    <t>Описание проекта</t>
  </si>
  <si>
    <t>Государственная программа Камчатского края</t>
  </si>
  <si>
    <t>Таблица 15</t>
  </si>
  <si>
    <t>Сроки реализации</t>
  </si>
  <si>
    <t>Потребность в инфраструктуре</t>
  </si>
  <si>
    <t>Наличие земельного участка</t>
  </si>
  <si>
    <t>основные экономические показатели
(вклад в ВРП;  налогов; создание раб. мест и т.д.)</t>
  </si>
  <si>
    <t>Организация и проведение краевого фестиваля духовной музыки</t>
  </si>
  <si>
    <t>Проведение краевого фестиваля-конкурса "Истоки" среди  учащихся образовательных учреждений Камчатского края, посвященного Дню славянской письменности и культуры</t>
  </si>
  <si>
    <t>Оказание поддержки межнациональным общественным объединениям на ведение уставной деятельности</t>
  </si>
  <si>
    <t xml:space="preserve">Социологическое исследование уровня этнической толерантности среди населения Камчатского края </t>
  </si>
  <si>
    <t>Проведение межнационального Дня семьи</t>
  </si>
  <si>
    <t>Реализация комплекса мероприятий, посвященных Дню русского языка</t>
  </si>
  <si>
    <t>1.3.2.</t>
  </si>
  <si>
    <t>1.3.3.</t>
  </si>
  <si>
    <t>1.3.4.</t>
  </si>
  <si>
    <t>Организация и обеспечение работы классов национальных языков народов, проживающих на территории Камчатского края, при учреждениях образования и культуры</t>
  </si>
  <si>
    <t>1.1.3.</t>
  </si>
  <si>
    <t>3.</t>
  </si>
  <si>
    <t>Организация допризывной подготовки молодежи в Камчатском крае</t>
  </si>
  <si>
    <t>1.3.5.</t>
  </si>
  <si>
    <t>4.</t>
  </si>
  <si>
    <t>Наименование основного мероприятия, КВЦП,   контрольного события программы</t>
  </si>
  <si>
    <t>Объем ресурсного обеспечения,
тыс. руб.</t>
  </si>
  <si>
    <t>всего</t>
  </si>
  <si>
    <t>1.1.2</t>
  </si>
  <si>
    <t>1.1.4</t>
  </si>
  <si>
    <t>1.1.6</t>
  </si>
  <si>
    <t>1.1.7</t>
  </si>
  <si>
    <t>1.1.8</t>
  </si>
  <si>
    <t>1.1.9</t>
  </si>
  <si>
    <t>Основное мероприятие "Укрепление материально-технической базы традиционных отраслей хозяйствования в Камчатском крае"</t>
  </si>
  <si>
    <t>Министерство территориального развития Камчатского края</t>
  </si>
  <si>
    <t>Подпрограмма 4 "Обеспечение реализации государственной программы"</t>
  </si>
  <si>
    <t>Рост патриотизма, преодоление экстремистских проявлений, возрождение духовности</t>
  </si>
  <si>
    <t>-</t>
  </si>
  <si>
    <t>Организация работы Камчатского организационного комитета по подготовке и проведению мероприятий, посвященных дням воинской славы России, праздничным, памятным и иным значимым датам России и Камчатского края</t>
  </si>
  <si>
    <t>Финансируется в рамках текущей деятельности</t>
  </si>
  <si>
    <t>Проведение семинара и спецкурса по патриотическому воспитанию для педагогических кадров образовательных учреждений в Камчатском крае, руководителей общественных молодежных и детских организаций</t>
  </si>
  <si>
    <t>Проведение краевого конкурса школьных музеев и семинара-совещания руководителей музеев образовательных учреждений в Камчатском крае</t>
  </si>
  <si>
    <t>Организация и проведение выставки-конференции обучающихся по итогам проведения поисковой, исследовательской работы по направлениям Всероссийского туристско-краеведческого движения «Отечество»</t>
  </si>
  <si>
    <t>Проведение регионального этапа Всероссийской молодежно-патриотической акции «Я – гражданин России»</t>
  </si>
  <si>
    <t>Организация и проведение краевых акций «Дари добро», «Ветеран» в рамках Всероссийского тимуровского движения по оказанию помощи ветеранам и вдовам погибших и умерших участников Великой Отечественной войны, локальных войн</t>
  </si>
  <si>
    <t>1.1.10</t>
  </si>
  <si>
    <t>Организация и проведение регионального этапа Всероссийской детской акции «С любовью к России мы делами добрыми едины»</t>
  </si>
  <si>
    <t>Проведение круглого стола  по патриотическому воспитанию «Растим гражданина Отчизны своей»</t>
  </si>
  <si>
    <t xml:space="preserve">Проведение краевого фестиваля детско-юношеского творчества «Пою мое Отечество» среди учащихся музыкальных школ </t>
  </si>
  <si>
    <t>Проведение краевого фестиваля-конкурса фольклорных коллективов «Россия начинается с Камчатки»</t>
  </si>
  <si>
    <t>Организация и проведение краевой акции «Я помню! Я горжусь!» в рамках Всероссийской акции «Георгиевская ленточка»</t>
  </si>
  <si>
    <t>Проведение краевого смотра-конкурса проектов и программ школьных музеев, патриотических клубов в образовательных учреждениях в Камчатском крае</t>
  </si>
  <si>
    <t>Проведение митинга студенческой молодежи «Вахта Памяти», посвященного годовщине Победы в Великой Отечественной войне</t>
  </si>
  <si>
    <t>Организация и проведение конкурсов проектов и программ общественных объединений по патриотическому воспитанию граждан в Камчатском крае, реализация лучших проектов</t>
  </si>
  <si>
    <t xml:space="preserve">Организация и проведение краевого конкурса хоровых коллективов, вокальных ансамблей, солистов ДМШ, ДШИ Камчатского края «Весенние голоса» </t>
  </si>
  <si>
    <t>Организация и проведение краевой акции, посвященной Дню Героев Отечества</t>
  </si>
  <si>
    <t xml:space="preserve">Издание сборников по организации патриотического воспитания детей и молодежи </t>
  </si>
  <si>
    <t>Организация и проведение регионального этапа Всероссийского конкурса методических пособий «Растим патриотов России» (среди педагогов)</t>
  </si>
  <si>
    <t>Проведение краевого совещания организаторов патриотического воспитания образовательных учреждений</t>
  </si>
  <si>
    <t xml:space="preserve">Организация и проведение тематической программы, посвященной Дню Государственного флага Российской Федерации </t>
  </si>
  <si>
    <t xml:space="preserve">Проведение краевого турнира знатоков истории символики России «Нам силу дает наша верность Отчизне» </t>
  </si>
  <si>
    <t xml:space="preserve">Организация и проведение тематической программы, посвященной Дню народного единства </t>
  </si>
  <si>
    <t>Подготовка телерадиопрограмм с участием ветеранов Великой Отечественной войны, известных людей Камчатки</t>
  </si>
  <si>
    <t>Не требует финансирования</t>
  </si>
  <si>
    <t>Организация и проведение регионального этапа Всероссийского фестиваля средств массовой информации «Пою мое Отечество»</t>
  </si>
  <si>
    <t>Тиражирование и распространение экспозиции «Героическая летопись Камчатки» среди образовательных учреждений в Камчатском крае</t>
  </si>
  <si>
    <t xml:space="preserve">Проведение смотра-конкурса на лучшую организацию работы клуба «Юный друг пограничника» образовательных учреждений в Камчатском крае </t>
  </si>
  <si>
    <t>Проведение краевого финала военно-спортивной игры «Победа»</t>
  </si>
  <si>
    <t xml:space="preserve">Обеспечение участия команды-победителя во Всероссийском финале военно-спортивной игры «Победа» </t>
  </si>
  <si>
    <t>Организация и проведение регионального этапа военно-спортивной игры «Казачий сполох»</t>
  </si>
  <si>
    <t>Обеспечение участия команды-победителя во Всероссийском этапе военно-спортивной игры «Казачий сполох»</t>
  </si>
  <si>
    <t>2.1.1</t>
  </si>
  <si>
    <t>2.1.2</t>
  </si>
  <si>
    <t>2.1.3</t>
  </si>
  <si>
    <t>2.1.4</t>
  </si>
  <si>
    <t>2.1.5</t>
  </si>
  <si>
    <t>2.1.6</t>
  </si>
  <si>
    <t>2.1.8</t>
  </si>
  <si>
    <t>2.1.9</t>
  </si>
  <si>
    <t>2.1.11</t>
  </si>
  <si>
    <t>2.1.12</t>
  </si>
  <si>
    <t>2.1.14</t>
  </si>
  <si>
    <t>2.1.15</t>
  </si>
  <si>
    <t>2.1.16</t>
  </si>
  <si>
    <t>2.1.18</t>
  </si>
  <si>
    <t>2.1.19</t>
  </si>
  <si>
    <t>2.1.20</t>
  </si>
  <si>
    <t>2.1.21</t>
  </si>
  <si>
    <t>2.1.23</t>
  </si>
  <si>
    <t>2.1.24</t>
  </si>
  <si>
    <t>2.1.26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</si>
  <si>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</si>
  <si>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</si>
  <si>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</si>
  <si>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</si>
  <si>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</si>
  <si>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</si>
  <si>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</si>
  <si>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</si>
  <si>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</si>
  <si>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</si>
  <si>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2.3.1</t>
  </si>
  <si>
    <t>2.3.2</t>
  </si>
  <si>
    <t>2.3.3</t>
  </si>
  <si>
    <t>2.3.4</t>
  </si>
  <si>
    <t>2.3.5</t>
  </si>
  <si>
    <t>2.3.6</t>
  </si>
  <si>
    <t>2.3.8</t>
  </si>
  <si>
    <t>2.4</t>
  </si>
  <si>
    <t>2.4.1</t>
  </si>
  <si>
    <t>2.4.2</t>
  </si>
  <si>
    <t xml:space="preserve">Подпрограмма 1 "Укрепление гражданского  единства и гармонизация межнациональных отношений в Камчатском крае" </t>
  </si>
  <si>
    <t>Основное мероприятие "Повышение доступа к образовательным услугам малочисленных народов Севера с учетом их этнокультурных особенностей"</t>
  </si>
  <si>
    <t>Зубопротезирование представителей КМНС, проживающих в Камчатском крае</t>
  </si>
  <si>
    <t>Частичное возмещение затрат по оплате за обучение в образовательных учреждениях среднего и высшего профессионального образования представителей КМНС (очная и заочная форма обучения). Возмещение затрат по оплате проезда к месту учебы при поступлении в образовательные учреждения представителей КМНС</t>
  </si>
  <si>
    <t>Организация и проведение экспедиций по сбору фольклорного и этнографического материала и издание этнографических материалов на различных носителях</t>
  </si>
  <si>
    <t>Издание полиграфической продукции, освещающей культурную деятельность малочисленных народов Севера</t>
  </si>
  <si>
    <t>Предоставление субсидий муниципальным образованиям в Камчатском крае в целях поддержки национальных и фольклорных ансамблей Камчатского края (приобретение и изготовление национальных костюмов, национальных музыкальных инструментов)</t>
  </si>
  <si>
    <t xml:space="preserve">Приобретение краевыми учреждениями культуры работ мастеров традиционных промыслов и ремесел коренных народов, составляющих художественную ценность </t>
  </si>
  <si>
    <t>Поддержка и развитие физической культуры и спорта малочисленных народов Севера (Проведение командного первенства Камчатского края по Северному многоборью)</t>
  </si>
  <si>
    <t>Проведенное командное первенство Камчатского края по Северному многоборью</t>
  </si>
  <si>
    <t>3.1</t>
  </si>
  <si>
    <t>1.2.2</t>
  </si>
  <si>
    <t>1.3.1</t>
  </si>
  <si>
    <t>1.3.7</t>
  </si>
  <si>
    <t>1.3.8</t>
  </si>
  <si>
    <t>Противодествие радикализации молодежи Камчатского края и недопущение её вовлечения в экстремистскую и террористическую деятельность</t>
  </si>
  <si>
    <t>Разработка, издание, приобретение и распространение полиграфической продукции, пропагандирующей многообразие национальных культур и межнациональное согласие</t>
  </si>
  <si>
    <t>Мероприятия, посвященные Дню русского языка, проведены во всех общеобразовательных учреждениях Камчатского края</t>
  </si>
  <si>
    <t>Срок начала реализации</t>
  </si>
  <si>
    <t>Ответственный исполнитель
(ИОГВ/
Ф.И.О.)</t>
  </si>
  <si>
    <t>В межнациональных тематических мероприятиях приняло участие 1000 человек</t>
  </si>
  <si>
    <t>В межнациональном Дне семьи приняли участие семьи не менее, чем 5 национальностей</t>
  </si>
  <si>
    <t xml:space="preserve"> Определение уровня этнической толерантности  населения Камчатского края. Охват не менее 500 человек. </t>
  </si>
  <si>
    <t>Популяризация национальных культур народов, проживающих в Камчатском крае</t>
  </si>
  <si>
    <t>Распространение положительного опыта этнокультурных объединений поо формированию  межнационального согласия в обществе</t>
  </si>
  <si>
    <t>В национальных праздниках и иных мероприятиях  в соответствии с культурными традициями разных народов приняло участие не менее 1000 человек</t>
  </si>
  <si>
    <t xml:space="preserve">Проведен гала-концерт коллективов, исполняющих произведения духовной музыки </t>
  </si>
  <si>
    <t>Активизация деятельности межнациональных общественных объединений, направленной на гармонизацию межэтнических отношений</t>
  </si>
  <si>
    <t>Приняло участие более 300 человек студенческой молодежи и активисты детских и молодежных общественных объединений</t>
  </si>
  <si>
    <t>Прило участие 300 человек студенческой молодежи из 10 высших и средних образовательных учреждений края</t>
  </si>
  <si>
    <t xml:space="preserve">Приняло участие 7 команд из 3 муниципальных образований края. </t>
  </si>
  <si>
    <t>Приняло участие 7 команд из 7 учебных заведений края</t>
  </si>
  <si>
    <t>2.1.10</t>
  </si>
  <si>
    <t>Проведение краевого слета «Юные краеведы Камчатки»</t>
  </si>
  <si>
    <t>Распределение средств между ОМС</t>
  </si>
  <si>
    <t>Заключенный контракт</t>
  </si>
  <si>
    <t>Повышение уровня образования представителей КМНС</t>
  </si>
  <si>
    <t>Популяризация культуры коренных малочисленных народов, населяющих Камчатский край</t>
  </si>
  <si>
    <t>Организация выездной деятельности национальных фольклорных ансамблей, творческих художественных коллективов, направленных на сохранение и развитие традиционной культуры КМНС</t>
  </si>
  <si>
    <t>Пропаганда здорового образа жизни и занятий физической культурой среди представителей КМНС</t>
  </si>
  <si>
    <t>3.1.1</t>
  </si>
  <si>
    <t>Создание условий для устойчивого развития экономики традиционных отраслей хозяйствования коренных малочисленных народов в местах их традиционного проживания и традиционной хозяйственной деятельности</t>
  </si>
  <si>
    <t>Увеличение стоимости основных средств (материально-производственных запасов), используемых при обеспечении традиционного образа хозяйствования общинами КМНС</t>
  </si>
  <si>
    <t>Распределение средств между ОМС муниципальных образований в Камчатском крае</t>
  </si>
  <si>
    <t>3.2</t>
  </si>
  <si>
    <t>3.2.1</t>
  </si>
  <si>
    <t>3.2.2</t>
  </si>
  <si>
    <t>Снижение уровня стоматологических заболеваний среди представителей КМНС</t>
  </si>
  <si>
    <t>Снижение уровня наркологически и алькогольно зависимых представителей КМНС</t>
  </si>
  <si>
    <t>3.3</t>
  </si>
  <si>
    <t>3.3.1</t>
  </si>
  <si>
    <t>3.3.2</t>
  </si>
  <si>
    <t>3.4</t>
  </si>
  <si>
    <t>3.4.1</t>
  </si>
  <si>
    <t>3.4.2</t>
  </si>
  <si>
    <t>3.4.3</t>
  </si>
  <si>
    <t>3.4.4</t>
  </si>
  <si>
    <t>3.4.5</t>
  </si>
  <si>
    <t>3.4.6</t>
  </si>
  <si>
    <t>3.4.7</t>
  </si>
  <si>
    <t>3.4.8</t>
  </si>
  <si>
    <t>3.4.9</t>
  </si>
  <si>
    <t>3.4.10</t>
  </si>
  <si>
    <t>3.4.11</t>
  </si>
  <si>
    <t>3.4.12</t>
  </si>
  <si>
    <t xml:space="preserve">Аппарат Губернатора и Правительства Камчатского края/руководитель Аппарата Губернатора и Правительства Камчатского края </t>
  </si>
  <si>
    <t>3.4.13</t>
  </si>
  <si>
    <t xml:space="preserve">Подпрограмма 2 "Патриотическое воспитание граждан РФ в Камчатском крае" </t>
  </si>
  <si>
    <t xml:space="preserve">Проведение краевой фотовыставки «Война и моя семья» </t>
  </si>
  <si>
    <t>Заключенное соглашение с уполномоченным федеральным органом исполнительной власти Российской Федерации</t>
  </si>
  <si>
    <t>Предоставление субсидий органам местного самоуправления на реализацию муниципальных  программ, предусматривающих мероприятия, направленные на реализацию приоритетных направлений государственной национальной политики</t>
  </si>
  <si>
    <t xml:space="preserve">Обеспечение межнационального мира и согласия в муниципальных образованиях </t>
  </si>
  <si>
    <t>Выпуск информационных материалов, пропагандирующих сохранение межнационального и межконфессионального мира</t>
  </si>
  <si>
    <t>Получение лидерами общественных объединений знаний и навыков межкультурного взаимодействия в полиэтничном сообществе</t>
  </si>
  <si>
    <t>Содействие в процессе социальной и культурной адаптации и интеграции мигрантов</t>
  </si>
  <si>
    <t>Проведение семинаров, форумов, круглых столов  по вопросам гармонизации межэтнических отношений</t>
  </si>
  <si>
    <t>Внедрение, развитие и сопровождение Системы мониторинга состояния межнациональных и межконфессиональных отношений и раннего предупреждения конфликтных ситуаций в Камчатском крае</t>
  </si>
  <si>
    <t>Проведение краевого выездного фестиваля народного творчества «Россия начинается с Камчатки»</t>
  </si>
  <si>
    <t>Проведение цикла мероприятий по патриотическому воспитанию "Неделя молодого патриота"</t>
  </si>
  <si>
    <t>Участие казачьих обществ во всероссийских и войсковых мероприятиях</t>
  </si>
  <si>
    <t>2.3.9</t>
  </si>
  <si>
    <t>Содействие сохранению национальных культур и поддержка языкового многообразия</t>
  </si>
  <si>
    <t>Расширение форм взаимодействия органов государственной власти и этнокультурных объединений и содействие социальной и культурной интеграции мигрантов в принимающее сообщество</t>
  </si>
  <si>
    <t>Субсидия 1.1</t>
  </si>
  <si>
    <t>Повышение эффективности управления в сфере государственной национальной политики, предупреждение возникновения межнациональных конфликтов</t>
  </si>
  <si>
    <t>Организация и проведение краевой акции "Молодежь - против терроризма", посвященной дню толерантности</t>
  </si>
  <si>
    <t>Субсидия 1.2</t>
  </si>
  <si>
    <t>Субсидия 1.4</t>
  </si>
  <si>
    <t>Субсидия 1.5</t>
  </si>
  <si>
    <t>Обеспечение деятельности Центра адаптации мигрантов из стран ближнего зарубежья</t>
  </si>
  <si>
    <t>Реализация комплекса мер по гармонизации межнациональных отношений и проведение информационной кампании, направленной на гармонизацию межнациональных отношений</t>
  </si>
  <si>
    <t>1.3.9</t>
  </si>
  <si>
    <t>1.3.10</t>
  </si>
  <si>
    <t>1.4</t>
  </si>
  <si>
    <t>1.4.1</t>
  </si>
  <si>
    <t>6 команд-участниц</t>
  </si>
  <si>
    <t>16 конкурсных работ</t>
  </si>
  <si>
    <t>Субсидия 2.1</t>
  </si>
  <si>
    <t>Субсидия 2.3</t>
  </si>
  <si>
    <t>Субсидия 2.4</t>
  </si>
  <si>
    <t>Субсидия 2.5</t>
  </si>
  <si>
    <t>Субсидия 2.7</t>
  </si>
  <si>
    <t>Субсидия 2.8</t>
  </si>
  <si>
    <t>Субсидия 2.9</t>
  </si>
  <si>
    <t>Субсидия 2.10</t>
  </si>
  <si>
    <t>Субсидия 2.11</t>
  </si>
  <si>
    <t>Субсидия 2.12</t>
  </si>
  <si>
    <t>Субсидия 2.14</t>
  </si>
  <si>
    <t>Приняли участие 900 чел.</t>
  </si>
  <si>
    <t>Субсидия 2.15</t>
  </si>
  <si>
    <t>Субсидия 2.16</t>
  </si>
  <si>
    <t>Субсидия 2.17</t>
  </si>
  <si>
    <t>Субсидия 2.19</t>
  </si>
  <si>
    <t>Субсидия 2.20</t>
  </si>
  <si>
    <t>Подпрограмма 3 "Устойчивое развитие коренных малочисленных народов Севера, Сибири и Дальнего Востока, проживающих в Камчатском крае"</t>
  </si>
  <si>
    <t>3.4.3.1</t>
  </si>
  <si>
    <t>3.4.3.2</t>
  </si>
  <si>
    <t>Медиа проект "Люди Севера"</t>
  </si>
  <si>
    <t>внебюджетные фонды</t>
  </si>
  <si>
    <t>прочие внебюджетные источники</t>
  </si>
  <si>
    <t>4.1</t>
  </si>
  <si>
    <t>Основное мероприятие "Обеспечение реализации государственной программы"</t>
  </si>
  <si>
    <t>Обеспечение участия национальных творческих коллективов и мастеров декоративно-прикладного искусства в региональных, всероссийских и международных фестивалях, смотрах, конкурсах, выставках-ярмарках</t>
  </si>
  <si>
    <t>Обеспечение деятельности Информационно-просветительского центра "В семье единой" по проведению выставок, литературно-музыкальных вечеров, брейн-рингов, викторин и других мероприятий, посвященных традициям и культуре народов России</t>
  </si>
  <si>
    <t>Организация и проведение мероприятий по развитию национальных видов спорта </t>
  </si>
  <si>
    <t>Субсидия 1.7</t>
  </si>
  <si>
    <t>Приняло участие 250 человек</t>
  </si>
  <si>
    <t>Государственная программа Камчатского края "Реализация государственной национальной политики и укрепление гражданского единства в Камчатском крае"</t>
  </si>
  <si>
    <t>Совершенствование форм и методов работы по патриотическому воспитанию граждан Российской Федерации в Камчатском крае</t>
  </si>
  <si>
    <t>Приняло участие 200 чел.</t>
  </si>
  <si>
    <t>Приняло участие 300 человек</t>
  </si>
  <si>
    <t>Развитие и совершенствование информационного и научно-методического обеспечения патриотического воспитания</t>
  </si>
  <si>
    <t>Информирование граждан о мероприятиях в сфере патриотического воспитания через информационные ресурсы органов государственной власти Камчатского края и общественных объединений</t>
  </si>
  <si>
    <t>Проведение регионального этапа Всероссийской молодежной военно-патриотической игры "Зарница"</t>
  </si>
  <si>
    <t>Поддержка регионального центра военно-патриотического воспитания и подготовки граждан к военной службе</t>
  </si>
  <si>
    <t xml:space="preserve">Поддержка регионального отделения Всероссийского военно-патриотического движения "Юнармия" </t>
  </si>
  <si>
    <t>Развитие волонтерского движения как важного элемента системы патриотического воспитания</t>
  </si>
  <si>
    <t>Организация и проведение молодежных добровольческих гражданско-патриотических акций</t>
  </si>
  <si>
    <t>Субсидия 2.21</t>
  </si>
  <si>
    <t>Субсидия 2.22</t>
  </si>
  <si>
    <t>Субсидия 2.23</t>
  </si>
  <si>
    <t>Субсидия 2.24</t>
  </si>
  <si>
    <t>Субсидия 2.25</t>
  </si>
  <si>
    <t>Субсидия 2.26</t>
  </si>
  <si>
    <t>Субсидия 2.27</t>
  </si>
  <si>
    <t>Субсидия 2.28</t>
  </si>
  <si>
    <t>Субсидия 2.30</t>
  </si>
  <si>
    <t>9</t>
  </si>
  <si>
    <t>10</t>
  </si>
  <si>
    <t>Министерство здравоохранения Камчатского края/заместитель Министра-начальник отдела экономики здравоохранения, обязательного медицинского страхования</t>
  </si>
  <si>
    <t>Проведенный фестиваль</t>
  </si>
  <si>
    <t>Приобретение и изготовление национальных костюмов, национальных музыкальных инструментов в целях поддержки национальных и фольклорных ансамблей Камчатского края</t>
  </si>
  <si>
    <t>Приобретение и изготовление национальных костюмов, национальных музыкальных инструментов в целях поддержки национальных и фольклорных ансамблей, подведомственных Министерству культуры Камчатского края</t>
  </si>
  <si>
    <t xml:space="preserve">Реализация не менее 5 проектов по изучению и сохранению традиций народов, проживающих на территории Камчатского края </t>
  </si>
  <si>
    <t>Субсидия 1.8</t>
  </si>
  <si>
    <t>Обеспечена работа не менее 3 классов национальных языков</t>
  </si>
  <si>
    <t>Информирование населения о социально значимой деятельности общественных, в т.ч., этнокультурных, объединений</t>
  </si>
  <si>
    <t>1.4.2</t>
  </si>
  <si>
    <t>Совершенствование работы  в сфере    гармонизации межэтнических отношений, повышение професиональных компетенций специалистов и  лидеров общественных объединений</t>
  </si>
  <si>
    <t>Проведено не менее 3 заседаний</t>
  </si>
  <si>
    <t>Приняло участие не менее 100 чел.</t>
  </si>
  <si>
    <t>Приняло участие не менее 300 чел.</t>
  </si>
  <si>
    <t>Направлена 1 команда-победитель краевого финала</t>
  </si>
  <si>
    <t>3.4.14</t>
  </si>
  <si>
    <t>Организация участия в международной выставке-ярмарке "Сокровища Севера" (г. Москва) представителей КМНС и их общин</t>
  </si>
  <si>
    <t>1.4.3</t>
  </si>
  <si>
    <t>Министерство спорта  Камчатского края, Казакова А.М.</t>
  </si>
  <si>
    <t>Субсидия 1.3</t>
  </si>
  <si>
    <t>Контрольное событие 1.1: заключены соглашения с органами местного самоуправления муниципальных образований в Камчатском крае о предоставлении субсидий в целях реализации мероприятий по укреплению межнационального согласия</t>
  </si>
  <si>
    <t>Субсидия 1.9</t>
  </si>
  <si>
    <t>Субсидия 1.10</t>
  </si>
  <si>
    <t>Предоставления грантов в форме субсидий из краевого бюджета муниципальным учреждениям, осуществляющим деятельность в сфере производства и распространения  социально значимой продукции средств массовой информации</t>
  </si>
  <si>
    <t>х</t>
  </si>
  <si>
    <t>Проведение экспедиций по сбору фольклора в отдаленных муниципальных образованиях</t>
  </si>
  <si>
    <t>Организация и проведение традиционных национальных праздников коренных малочисленных народов Севера, Сибири и Дальнего Востока, проживающих в Камчатском крае, всего, в том числе:</t>
  </si>
  <si>
    <t>Организация и проведение традиционных национальных праздников коренных малочисленных народов Севера, Сибири и Дальнего Востока, проживающих в Камчатском крае, учреждениями, подведомственными Министерству культуры Камчатского края</t>
  </si>
  <si>
    <t>Предоставление субсидий муниципальным образованиям в Камчатском крае на организацию и проведение традиционных национальных праздников коренных малочисленных народов Севера, Сибири и Дальнего Востока, проживающих в Камчатском крае</t>
  </si>
  <si>
    <t>Министерство спорта Камчатского края/начальник отдела развития видов спорта и высшего спортивного мастерства</t>
  </si>
  <si>
    <t>Преодоление экстремистских
проявлений в молодежной
среде</t>
  </si>
  <si>
    <t>Предоставление субсидий этнокультурным объединениям на осуществение деятельности по социальной и культурной интеграции мигрантов в принимающее сообщество</t>
  </si>
  <si>
    <t>Проведение фестиваля национальных культур "Камчатский край - наш общий дом"</t>
  </si>
  <si>
    <t>Субсидия 2.1.</t>
  </si>
  <si>
    <t>Проведение регионального слета Общероссийской общественно-государственной детско-юношеской организации "Российское движение школьников"</t>
  </si>
  <si>
    <t>В мероприятии приняли участие более 200 человек.</t>
  </si>
  <si>
    <t>Субсидия 2.1.16</t>
  </si>
  <si>
    <t>Проведение регионального этапа Всероссийского конкурса патриотической песни «Я люблю тебя, Россия» (включая номинацию "Дети")</t>
  </si>
  <si>
    <t>Субсидия 2.1.18</t>
  </si>
  <si>
    <t>Субсидия 2.1.20</t>
  </si>
  <si>
    <t>2.1.27</t>
  </si>
  <si>
    <t>2.1.28</t>
  </si>
  <si>
    <t>участие 6 команд в количестве 120 человек в фестивале-конкурсе</t>
  </si>
  <si>
    <t>Субсидия 2.3.4</t>
  </si>
  <si>
    <t>Субсидия 2.3.5</t>
  </si>
  <si>
    <t>Субсидия 2.4.</t>
  </si>
  <si>
    <t>Приняло участие 1000 волонтеров</t>
  </si>
  <si>
    <t>Субсидия 2.4.1.</t>
  </si>
  <si>
    <t>Оказание наркологической помощи представителям КМНС, проживающим в Камчатском крае</t>
  </si>
  <si>
    <t>Предоставление субсидии некоммерческому партнерству содействия развития спорта в Камчатском крае «Северные странствия» на организацию и проведение Камчатской традиционной гонки на собачьих упряжках «Берингия»</t>
  </si>
  <si>
    <t>3.4.15</t>
  </si>
  <si>
    <t>Предоставление субсидий муниципальным образованиям в Камчатском крае в целях поддержки творческих объединений мастеров, мастерских народных художественных промыслов и ремесел Камчатского края (приобретение, заготовка и доставка сырья и материалов, оборудования и необходимой фурнитуры)</t>
  </si>
  <si>
    <t>3.4.16</t>
  </si>
  <si>
    <t>Предоставление субсидий муниципальным образованиям в Камчатском крае в целях поддержки мастеров Камчатского края, изделия которых утверждены как изделия народных художественных промыслов Камчатского края, признанного художественного достоинства (приобретение, заготовка и доставка сырья и материалов, организация и проведение обучающих курсов и семинаров)</t>
  </si>
  <si>
    <t>3.4.17</t>
  </si>
  <si>
    <t>Проведение оценки удовлетворенности граждан из числа коренных малочисленных народов Севера, Сибири и Дальнего Востока Российской Федерации качеством реализуемых мероприятий, направленных на поддержку экономического и социального развития коренных малочисленных народов Севера, Сибири и Дальнего Востока Российской Федерации</t>
  </si>
  <si>
    <t>Анализ качества реализуемых мероприятий, направленных на поддержку экономического и социального развития коренных малочисленных народов Севера, Сибири и Дальнего Востока Российской Федерации</t>
  </si>
  <si>
    <t>Проведение этнографического диктанта</t>
  </si>
  <si>
    <t>Контрольное событие 1.2: проведен этнографический диктант</t>
  </si>
  <si>
    <t xml:space="preserve">Контрольное событие 1.3: проведен межнациональный День семьи </t>
  </si>
  <si>
    <t>Контрольное событие 1.4 проведено социологическое исследование уровня этнической толерантности среди населения Камчатского края</t>
  </si>
  <si>
    <t>Организация и проведение торжественного мероприятия, посвященного Курильской десантной операции</t>
  </si>
  <si>
    <t>Возмещение затрат по оплате проезда к месту обучения и обратно учащимся - представителям КМНС КГПОБУ "Паланский колледж" и филиала ГБПОУ Камчатского края "Камчатский медицинский колледж в п.г.т. Палана"</t>
  </si>
  <si>
    <t>3.4.1.1</t>
  </si>
  <si>
    <t>Организация и проведение экспедиций по сбору фольклорного и этнографического материала</t>
  </si>
  <si>
    <t>3.4.1.2</t>
  </si>
  <si>
    <t>Издание этнографических материалов на различных носителях</t>
  </si>
  <si>
    <t>Заключенное соглашение</t>
  </si>
  <si>
    <t>Популяризация сведений о гражданах, добивающихся (добившихся) высоких показателей деятельности в различных отраслях хозяйства Камчатского края, внесших значительный вклад в их развитие, сыгравших большую роль в решении социальных, общественных задач</t>
  </si>
  <si>
    <t>Создание и обеспечение деятельности информационного культурно-просветительского этноцентра "Камчатка разными народами обитаема" на базе КГБУ «Камчатская краевая научная библиотека им.С.П. Крашенинникова»</t>
  </si>
  <si>
    <t>Предоставление поддержки Камчатской региональной межнациональной общественной организации «Содружество» на издание и распространение альманаха об этнокультурных объединениях, осуществляющих деятельность в Камчатском крае</t>
  </si>
  <si>
    <t>Распространение в средствах массовой информации и сети "Интернет" материалов в сфере укрепления гражданского единства и гармонизации межнациональных отношений</t>
  </si>
  <si>
    <t>Повышение информированности населения об этнокультурном многообразии и гармонизации межнациональных отношений</t>
  </si>
  <si>
    <t>Министерство культуры Камчатского края, Беляева М.Е.</t>
  </si>
  <si>
    <t>Проведено не менее 3 мероприятий</t>
  </si>
  <si>
    <t>Министерство образования Камчатского края, Пивняк С.А.</t>
  </si>
  <si>
    <t>В фестивале-конкурсе "Истоки" приняло участие 250 обучащихся образовательных учреждений Камчатского края</t>
  </si>
  <si>
    <t>Министерство образования Камчатского края, Солодовник М.Н.</t>
  </si>
  <si>
    <t>Министерство образования Камчатского края, Абдуллина З.Ф.</t>
  </si>
  <si>
    <t>Реализованы 3 проекта</t>
  </si>
  <si>
    <t>Министерство образования Камчатского края,  Абдуллина З.Ф.</t>
  </si>
  <si>
    <t>90,00000 краевой бюджет</t>
  </si>
  <si>
    <t>Проведение торжественного мероприятия для участников Всероссийского детско-юношеского военно-патриотического движения "Юнармия"</t>
  </si>
  <si>
    <t>Контрольное событие 3.1
"Заключено соглашение с уполномоченным федеральным органом исполнительной власти Российской Федерации о предоставлении субсидии на поддержку экономического и социального развития коренных малочисленных народов Севера, Сибири и Дальнего Востока Российской Федерации"</t>
  </si>
  <si>
    <t>Контрольное событие 3.2
"Заключены соглашения с органами местного самоуправления муниципальных образований в Камчатском крае о предоставлении субсидии на софинансирование расходных обязательств по поддержке экономического и социального развития коренных малочисленных народов Севера, Сибири и Дальнего Востока Российской Федерации"</t>
  </si>
  <si>
    <t>Министерство культуры Камчатского края/заместитель Министра - начальник отдела культурной политики</t>
  </si>
  <si>
    <t>Поддержка средств массовой информации, издаваемых (выпускаемых) на языках КМНС</t>
  </si>
  <si>
    <t>Содействие сохранению языков коренных  малочисленных народов Севера, Сибири и Дальнего Востока Российской Федерации</t>
  </si>
  <si>
    <t>Обеспечение участия лиц из числа КМНС в этнокультурных мероприятиях регионального и федерального значений</t>
  </si>
  <si>
    <t>Популяризация родных языков и культуры коренных малочисленных народов, населяющих Камчатский край</t>
  </si>
  <si>
    <t>Проведение краевого конкурса творческих работ на родных языках народов, проживающих на территории Камчатского края</t>
  </si>
  <si>
    <t>Приобщение жителей Камчатского края к родной культуре посредством изучения родных языков</t>
  </si>
  <si>
    <t>Проведенный конкурс</t>
  </si>
  <si>
    <t>Организация и проведение краевого конкурса "Лучшая община коренных малочисленных народов Севера, Сибири и Дальнего Востока"</t>
  </si>
  <si>
    <t>Популяризация традиционных видов хозяйственной деятельности, традиционного образа жизни, культуры коренных малочисленных народов Севера, Сибири и Дальнего Востока Российской Федерации</t>
  </si>
  <si>
    <t>Организация и проведение съезда коренных малочисленных народов Севера Камчатского края</t>
  </si>
  <si>
    <t>Содействие защите прав коренных малочисленных народов  на традиционный образ жизни и благоприятную исконную среду обитания, содействие созданию условий для устойчивого развития коренных малочисленных народов Севера, Сибири и Дальнего Востока Российской Федерации</t>
  </si>
  <si>
    <t>3.4.18</t>
  </si>
  <si>
    <t>3.4.19</t>
  </si>
  <si>
    <t>3.4.20</t>
  </si>
  <si>
    <t>краевой бюджет, всего, в том числе:</t>
  </si>
  <si>
    <t>5.</t>
  </si>
  <si>
    <t>Подпрограмма 5 "Развитие гражданской активности и государственная поддержка некоммерческих неправительственных организаций"</t>
  </si>
  <si>
    <t>юридические лица</t>
  </si>
  <si>
    <t>5.1.</t>
  </si>
  <si>
    <t>Основное мероприятие 5.1 "Улучшение условий для обеспечения реализации прав и интересов граждан, исследование состояния общественного сектора, консультационная и методическая поддержка некоммерческих организаций"</t>
  </si>
  <si>
    <t>5.1.1.</t>
  </si>
  <si>
    <t>Привлечение заинтересованных НКО к участию в работе попечительских (общественных, наблюдательных) советов государственных и муниципальных учреждений социальной сферы в Камчатском крае</t>
  </si>
  <si>
    <t>Министерство спорта и молодежной политики Камчатского края, Министерство социального развития и труда Камчатского края, Министерство образования Камчатского края, Министерство культуры Камчатского края, Министерство здравоохранения Камчатского края, органы местного самоуправления муниципальных образований в Камчатском крае</t>
  </si>
  <si>
    <t>5.1.2.</t>
  </si>
  <si>
    <t xml:space="preserve">Обеспечение участия членов общественных советов при органах местного самоуправления муниципальных образований в Камчатском крае (возмещение части затрат) в региональных мероприятиях по вопросам деятельности Общественной палаты Камчатского края и общественных советов </t>
  </si>
  <si>
    <t>5.1.3.</t>
  </si>
  <si>
    <t>Организация и проведение Конференции общественных советов в Камчатском крае</t>
  </si>
  <si>
    <t>5.1.4.</t>
  </si>
  <si>
    <t>Подготовка и проведение просветительских мероприятий по вопросам развития гражданского общества для членов общественных советов, представителей инициативных объединений граждан</t>
  </si>
  <si>
    <t>5.1.5.</t>
  </si>
  <si>
    <t>5.1.6.</t>
  </si>
  <si>
    <t>Проведение исследования состояния общественного сектора и проблем развития НКО с учетом организационно-правовых форм</t>
  </si>
  <si>
    <t>5.1.7.</t>
  </si>
  <si>
    <t>Проведение оценки результативности и эффективности реализации социально значимых программ (проектов) НКО</t>
  </si>
  <si>
    <t>5.2.</t>
  </si>
  <si>
    <t>Основное меропритие 5.2. "Стимулирование развития местных сообществ, развития благотворительности"</t>
  </si>
  <si>
    <t>5.2.1.</t>
  </si>
  <si>
    <t>Субсидии местным бюджетам на реализацию мероприятий муниципальных программ поддержки социально ориентированных НКО</t>
  </si>
  <si>
    <t>5.2.2.</t>
  </si>
  <si>
    <t>5.2.3.</t>
  </si>
  <si>
    <t>5.2.4.</t>
  </si>
  <si>
    <t>Обеспечение формирования рейтинга муниципальных образований в Камчатском крае в сфере поддержки некоммерческих организаций, субъектов социального предпринимательства и содействия развитию гражданской активности</t>
  </si>
  <si>
    <t>Организация и проведение тематического мероприятия по поощрению НКО – лидеров рейтинга некоммерческих неправительственных организаций и органов местного самоуправления муниципальных образований в Камчатском крае - лидеров рейтинга муниципальных образований</t>
  </si>
  <si>
    <t>5.3.</t>
  </si>
  <si>
    <t>5.3.1.</t>
  </si>
  <si>
    <t>Конкурс на право получения НКО субсидий на реализацию социально значимых проектов и проектов в сфере защиты прав и свобод человека и гражданина</t>
  </si>
  <si>
    <t>5.3.2.</t>
  </si>
  <si>
    <t>Предоставление финансовой поддержки НКО в целях обеспечения участия представителей в межрегиональных и общероссийских конференциях, форумах, выставках, семинарах (возмещение части затрат)</t>
  </si>
  <si>
    <t>5.3.3.</t>
  </si>
  <si>
    <t>Организация и проведение  отбора НКО-исполнителей общественно-полезных услуг для оказания поддержки на развитие материально-технического обеспечения организации</t>
  </si>
  <si>
    <t>5.3.4</t>
  </si>
  <si>
    <t>Предоставление субсидии автономной некоммерческой организации «Центр семейной культуры «Благодать» в целях проведения социально-значимого мероприятия «Марафон добрых дел» для многодетных семей, подростков и пожилых людей</t>
  </si>
  <si>
    <t>5.3.5.</t>
  </si>
  <si>
    <t>5.3.6.</t>
  </si>
  <si>
    <t>5.3.7.</t>
  </si>
  <si>
    <t>Предоставление субсидии Камчатской региональной общественной организации «Общество слепых»</t>
  </si>
  <si>
    <t>5.3.8.</t>
  </si>
  <si>
    <t>Предоставление субсидии Общественная региональная организация «Общество молодых инвалидов Камчатки»</t>
  </si>
  <si>
    <t>Предоставление субсидии Камчатское краевое отделение Всероссийской общественной организации  ветеранов (пенсионеров) войны, труда, Вооружённых Сил и правоохрани-тельных органов</t>
  </si>
  <si>
    <t>Предоставление субсидии Камчатское региональное отделение Общероссийской общественной орга-низации «Союз пенсионеров России»</t>
  </si>
  <si>
    <t>5.4.</t>
  </si>
  <si>
    <t>Основное меропритие 5.4. "Поддержка гражданских инициатив"</t>
  </si>
  <si>
    <t>5.4.1.</t>
  </si>
  <si>
    <t>Конкурс грантов Губернатора Камчатского края на реализацию социальных инициатив местных сообществ (физ. лицам)</t>
  </si>
  <si>
    <t>5.4.2.</t>
  </si>
  <si>
    <t>Организация и проведение выездных информационных и обучающих мероприятий для муниципальных служащих, работников и добровольцев НКО и инициативных объединений граждан в муниципальных образованиях Камчатского края</t>
  </si>
  <si>
    <t>5.4.3.</t>
  </si>
  <si>
    <t>Организация и проведение Камчатской краевой Ярмарки социальных инициатив</t>
  </si>
  <si>
    <t>5.5.</t>
  </si>
  <si>
    <t>5.5.1.</t>
  </si>
  <si>
    <t>Предоставление субсидии Автономной некоммерческой организации "Камчатский краевой центр поддержки социально ориентированных некоммерческих организаций" на ведение уставной деятельности</t>
  </si>
  <si>
    <t>5.5.2.</t>
  </si>
  <si>
    <t>Предоставление субсидий местным бюджетам на обеспечение деятельности районных (городских) информационно-консультационных центров (пунктов) по вопросам деятельности социально ориентированных НКО</t>
  </si>
  <si>
    <t>5.5.3.</t>
  </si>
  <si>
    <t>Предоставление субсидий из краевого бюджета НКО, оказывающих на безвозмездной основе услуг другим СО НКО по правовым вопросам (юридические услуги)</t>
  </si>
  <si>
    <t>5.5.4.</t>
  </si>
  <si>
    <t>Ведение перечня государственного имущества Камчатского края, свободного от прав третьих лиц (за исключением имущественных прав некоммерческих организаций) (далее - перечень имущества) в целях предоставления его во владение и (или) пользование СОНКО</t>
  </si>
  <si>
    <t>5.5.5.</t>
  </si>
  <si>
    <t>Предоставление во владение и (или) пользование НКО включенного в перечень государственного имущества Камчатского края в установленном порядке, предоставление в пользование НКО имущества подведомственных учреждений и организаций исполнительных органов государственной власти Камчатского края, в том числе для проведения отдельных мероприятий</t>
  </si>
  <si>
    <t>5.5.6.</t>
  </si>
  <si>
    <t>Формирование и ведение перечней муниципального имущества в Камчатском крае, свободного от прав третьих лиц (за исключением имущественных прав некоммерческих организаций) в целях предоставления его во владение и (или) пользование НКО</t>
  </si>
  <si>
    <t>5.5.7.</t>
  </si>
  <si>
    <t>Организация и проведение краевых и межрегиональных конференций, форумов, съездов по вопросам деятельности и государственной поддержки некоммерческих организаций и развития гражданского общества</t>
  </si>
  <si>
    <t>5.6.</t>
  </si>
  <si>
    <t>5.6.1.</t>
  </si>
  <si>
    <t>Обеспечение освещения вопросов реализации мер поддержки НКО в Камчатском крае, деятельности некоммерческих организаций в региональных средствах массовой информации</t>
  </si>
  <si>
    <t>5.6.2.</t>
  </si>
  <si>
    <t>Подготовка и издание (тиражирование) информационных и методических материалов по вопросам деятельности НКО</t>
  </si>
  <si>
    <t>Предоставление финансовой поддержки некоммерческим организациям на организацию и проведение национальных праздников и иных мероприятий в соответствии с культурными традициями народов России</t>
  </si>
  <si>
    <t xml:space="preserve">Предоставление на конкурсной основе финансовой поддержки некоммерческим организациям на реализацию проектов по развитию межнационального сотрудничества, сохранению и защите самобытности, культуры, языков и традиций народов, проживающих на территории Камчатского края </t>
  </si>
  <si>
    <t>1.3.6</t>
  </si>
  <si>
    <t>Срок окончания реализации (дата контрольного события)</t>
  </si>
  <si>
    <t>Предоставление субсидии Камчатской региональной межнациональной общественной организации «Содружество» на организацию и проведение межнациональных тематических мероприятий</t>
  </si>
  <si>
    <t>1425,00000
федеральный бюджет</t>
  </si>
  <si>
    <t>575,00000
краевой бюджет</t>
  </si>
  <si>
    <t>Распространение социально значимой продукции не менее чем в 5 муниципальных средствах массовой информации</t>
  </si>
  <si>
    <t>2.5.</t>
  </si>
  <si>
    <t>Обустройство и восстановление воинских захоронений</t>
  </si>
  <si>
    <t>Предоставление субсидий местным бюджетам на обустройство и восстановление воинских захоронений</t>
  </si>
  <si>
    <t>3.4.4.1</t>
  </si>
  <si>
    <t>3.4.4.2</t>
  </si>
  <si>
    <t>Организация и проведение фестивалей, выставок, конкурсов традиционных ремесел и народных художественных промыслов  КГБУ "Камчатский центр народного творчества"</t>
  </si>
  <si>
    <t>Проведение мероприятий Совета представителей коренных малочисленных народов Севера, Сибири и Дальнего Востока Российской Федерации, проживающих в Камчатском крае</t>
  </si>
  <si>
    <t>3.5</t>
  </si>
  <si>
    <t>Основное мероприятие А2 Региональный проект "Создание условий для реализации творческого потенциала нации "Творческие люди"</t>
  </si>
  <si>
    <t>3.5.1</t>
  </si>
  <si>
    <t>Организация и проведение межрегионального фестиваля творчества коренных малочисленных народов Севера, Сибири и Дальнего Востока «Золотые родники» (в т.ч. издание буклета, посвящённого фестивалю)</t>
  </si>
  <si>
    <t>Субсидия 1.6</t>
  </si>
  <si>
    <t>Ожидаемый результат реализации мероприятия</t>
  </si>
  <si>
    <t>2014</t>
  </si>
  <si>
    <t>2025</t>
  </si>
  <si>
    <t>Формирование в обществе межнационального согласия</t>
  </si>
  <si>
    <t>Сохранение национальных культурных традиций народов, проживающих на территории Камчатского края; сохранение и развитие родных языков народов, проживающих на территории Камчатского края</t>
  </si>
  <si>
    <t>Интеграция национальных объединений в социально-культурную и политическую жизнь региона; увеличение количества обращений в Центр адаптации иммигрантов</t>
  </si>
  <si>
    <t>Увековечение памяти погибших при защите Отечества, формирование уважительного отношения к их подвигу</t>
  </si>
  <si>
    <t>Обеспечение механизмов реализации гражданской активности, анализ и распространение лучших практик</t>
  </si>
  <si>
    <t>Детальный план-график 
реализации государственной программы Камчатского края "Реализация государственной национальной политики и укрепление гражданского единства в Камчатском крае"
на 2021 год и на плановый период 2022 и 2023 годов</t>
  </si>
  <si>
    <t>Проведение молодежного межнационального проекта "Культура в лицах"</t>
  </si>
  <si>
    <t>Министерство культуры Камчатского края, 
Дикова Т.А.</t>
  </si>
  <si>
    <t>Министерство культуры Камчатского края, 
Красноносеньких А.В.</t>
  </si>
  <si>
    <t>1.1.5</t>
  </si>
  <si>
    <t>февраль 2021
I квартал 2022
I квартал 2023</t>
  </si>
  <si>
    <t>Контрольное событие 1.5 Заключен государственный контракт на оказание услуг по внедрению, развитию и
сопровождению Системы мониторинга состояния межнациональных и межконфессиональных отношений и
раннего предупреждения конфликтных ситуаций в Камчатском крае</t>
  </si>
  <si>
    <t>Контрольное событие 1.6 проведен межнациональный семинар</t>
  </si>
  <si>
    <t>Контрольное событие 1.7: проведена краевая акция «Молодежь - против терроризма»</t>
  </si>
  <si>
    <t>Контрольное событие 1.8:  издан альманах об этнокультурных объединениях,осуществляющих
деятельность в Камчатском крае</t>
  </si>
  <si>
    <t>август 2021
III квартал 2022
III квартал 2023</t>
  </si>
  <si>
    <t>Контрольное событие 1.9:  проведены национальные праздники и иные мероприятия в соответствии с культурными традициями народов России</t>
  </si>
  <si>
    <t>декабрь 2021
IV квартал 2022
IV квартал 2023</t>
  </si>
  <si>
    <t>сентябрь 2021
III квартал 2022
III квартал 2023</t>
  </si>
  <si>
    <t>июль 2021
III квартал 2022
III квартал 2023</t>
  </si>
  <si>
    <t>ноябрь 2021
IV квартал 2022
IV квартал 2023</t>
  </si>
  <si>
    <t>май 2021
II квартал 2022
II квартал 2023</t>
  </si>
  <si>
    <t>Субсидия 2.</t>
  </si>
  <si>
    <t>Приняли участие 20 педагогческих работников</t>
  </si>
  <si>
    <t>Субсидия 2.2</t>
  </si>
  <si>
    <t>Приняло участие не менее 50 чел.</t>
  </si>
  <si>
    <t>700 участников краевых акций</t>
  </si>
  <si>
    <t>300 участников краевой фотовыставки</t>
  </si>
  <si>
    <t>300 участников регионального этапа</t>
  </si>
  <si>
    <t>Министерство культуры Камчатского края, Лифанова Н.П.</t>
  </si>
  <si>
    <t>Приняло участие 120 чел.</t>
  </si>
  <si>
    <t>Приняли участие 5 школьных музеев</t>
  </si>
  <si>
    <t>100 участников краевой акции</t>
  </si>
  <si>
    <t>100 участников краевого слета</t>
  </si>
  <si>
    <t>Министерство культуры Камчатского края, Прокопенко О.И.</t>
  </si>
  <si>
    <t>Август 2021
III квартал 2022
III квартал 2023</t>
  </si>
  <si>
    <t>Министерство культуры Камчатского края, Емельянова С.В.</t>
  </si>
  <si>
    <t>Приняли участие 30 чел.</t>
  </si>
  <si>
    <t>Приняли участие 250 чел.</t>
  </si>
  <si>
    <t>Аппарат Губернатора и Правительства Камчатского края</t>
  </si>
  <si>
    <t>100 участников регионального этапа</t>
  </si>
  <si>
    <t>4970,00000 краевой бюджет</t>
  </si>
  <si>
    <t>Субсидия 2.3.3</t>
  </si>
  <si>
    <t>Субсидия 2.3.6</t>
  </si>
  <si>
    <t>Октябрь 2021
IV квартал 2022
IV квартал 2023</t>
  </si>
  <si>
    <t>2.3.10</t>
  </si>
  <si>
    <t>2.5.1</t>
  </si>
  <si>
    <t>Министерство развития гражданского
общества, молодежи и информационной политики Камчатского края</t>
  </si>
  <si>
    <t xml:space="preserve"> </t>
  </si>
  <si>
    <r>
      <rPr>
        <b/>
        <i/>
        <sz val="9"/>
        <rFont val="Times New Roman"/>
        <family val="1"/>
        <charset val="204"/>
      </rPr>
      <t>Субсидии 1.</t>
    </r>
    <r>
      <rPr>
        <i/>
        <sz val="9"/>
        <rFont val="Times New Roman"/>
        <family val="1"/>
        <charset val="204"/>
      </rPr>
      <t xml:space="preserve"> В рамках данного мероприятия предусматривается предоставление субсидии на поддержку экономического и социального развития коренных малочисленных народов Севера, Сибири и Дальнего Востока Российской Федерации. Источник финансирования - краевой бюджет. Получатели - органы местного самоуправления муниципальных образований в Камчатском крае, которые в последствии предоставляют вышеуказанные средства в виде субсидий (с учетом софинансирования за счет средств местных бюджетов) конечным получателям - общинам коренных малочисленных народов. Порядок предоставления установлен приложением 7 к  государственной программе Камчатского края «Реализация государственной национальной политики и укрепление гражданского единства в Камчатском крае», утвержденной постановлением Правительства Камчатского края от 29.11.2013 № 546-П.</t>
    </r>
  </si>
  <si>
    <t>Министерство здравоохранения Камчатского края</t>
  </si>
  <si>
    <t>Министерство здравоохранения Камчатского края/заместитель Министраначальник отдела экономики здравоохранения, обязательного медицинского страхования</t>
  </si>
  <si>
    <t>Министерство по делам местного самоуправления и развитию Корякского округа</t>
  </si>
  <si>
    <t>Министерство культуры Камчатского края</t>
  </si>
  <si>
    <r>
      <rPr>
        <b/>
        <i/>
        <sz val="9"/>
        <rFont val="Times New Roman"/>
        <family val="1"/>
        <charset val="204"/>
      </rPr>
      <t>Субсидии 2.</t>
    </r>
    <r>
      <rPr>
        <i/>
        <sz val="9"/>
        <rFont val="Times New Roman"/>
        <family val="1"/>
        <charset val="204"/>
      </rPr>
      <t xml:space="preserve"> В рамках данного мероприятия предусматривается предоставление субсидий. Источник финансирования - краевой бюджет. Получатели - органы местного самоуправления муниципальных образований в Камчатском крае. Порядок предоставления установлен приложением 8 к государственной программе Камчатского края «Реализация государственной национальной политики и укрепление гражданского единства в Камчатском крае», утвержденной постановлением Правительства Камчатского края от 29.11.2013 № 546-П.</t>
    </r>
  </si>
  <si>
    <r>
      <rPr>
        <b/>
        <i/>
        <sz val="9"/>
        <rFont val="Times New Roman"/>
        <family val="1"/>
        <charset val="204"/>
      </rPr>
      <t>Субсидии 3.</t>
    </r>
    <r>
      <rPr>
        <i/>
        <sz val="9"/>
        <rFont val="Times New Roman"/>
        <family val="1"/>
        <charset val="204"/>
      </rPr>
      <t xml:space="preserve"> В рамках данного мероприятия предусматривается предоставление субсидий. Источник финансирования - краевой бюджет. Получатели - органы местного самоуправления муниципальных образований в Камчатском крае. Порядок предоставления установлен приложением 8 к государственной программе Камчатского края «Реализация государственной национальной политики и укрепление гражданского единства в Камчатском крае», утвержденной постановлением Правительства Камчатского края от 29.11.2013 № 546-П.</t>
    </r>
  </si>
  <si>
    <r>
      <rPr>
        <b/>
        <i/>
        <sz val="9"/>
        <rFont val="Times New Roman"/>
        <family val="1"/>
        <charset val="204"/>
      </rPr>
      <t>Субсидии 4.</t>
    </r>
    <r>
      <rPr>
        <i/>
        <sz val="9"/>
        <rFont val="Times New Roman"/>
        <family val="1"/>
        <charset val="204"/>
      </rPr>
      <t xml:space="preserve"> В рамках данного мероприятия предусматривается предоставление субсидий. Источник финансирования - краевой бюджет. Получатели - органы местного самоуправления муниципальных образований в Камчатском крае. Порядок предоставления установлен приложением 8 к государственной программе Камчатского края «Реализация государственной национальной политики и укрепление гражданского единства в Камчатском крае», утвержденной постановлением Правительства Камчатского края от 29.11.2013 № 546-П.</t>
    </r>
  </si>
  <si>
    <r>
      <rPr>
        <b/>
        <i/>
        <sz val="9"/>
        <rFont val="Times New Roman"/>
        <family val="1"/>
        <charset val="204"/>
      </rPr>
      <t>Субсидии 5.</t>
    </r>
    <r>
      <rPr>
        <i/>
        <sz val="9"/>
        <rFont val="Times New Roman"/>
        <family val="1"/>
        <charset val="204"/>
      </rPr>
      <t xml:space="preserve"> В рамках данного мероприятия предусматривается предоставление субсидий. Источник финансирования - краевой бюджет. Получатели - органы местного самоуправления муниципальных образований в Камчатском крае. Порядок предоставления установлен приложением 8 к государственной программе Камчатского края «Реализация государственной национальной политики и укрепление гражданского единства в Камчатском крае», утвержденной постановлением Правительства Камчатского края от 29.11.2013 № 546-П.</t>
    </r>
  </si>
  <si>
    <t>3.4.15.1</t>
  </si>
  <si>
    <t>3.4.15.2</t>
  </si>
  <si>
    <t xml:space="preserve">Министерство развития гражданского
общества, молодежи и информационной политики Камчатского края
</t>
  </si>
  <si>
    <t>Министерство по вопросам местного самоуправления и развитию Корякского округа</t>
  </si>
  <si>
    <t>Министерство по делам местного самоуправления и  развитию Корякского округа</t>
  </si>
  <si>
    <t>Министерство спорта Камчатского края</t>
  </si>
  <si>
    <t>3.4.21</t>
  </si>
  <si>
    <t>Министерство культуры Камчатского края/заместитель Министра начальник отдела культурной политики</t>
  </si>
  <si>
    <t>Министерство развития гражданского общества, молодежи и информационной политики Камчатского края</t>
  </si>
  <si>
    <t xml:space="preserve">повышение гражданской активности населения и улучшение условий для устойчивого развития некоммерческих неправительственных организаций, осуществляющих деятельность по развитию гражданского общества </t>
  </si>
  <si>
    <t>Обучение работников и добровольцев НКО, муниципальных служащих (повышение квалификации) по программам дополнительного профессионального образования по вопросам развития гражданского общества и государственной (муниципальной) поддержки НКО</t>
  </si>
  <si>
    <t xml:space="preserve">Субсидии местным бюджетам предоставлены </t>
  </si>
  <si>
    <t xml:space="preserve">Предоставление из краевого бюджета субсидий некоммерческим организациям в Камчатском крае в целях финансового обеспечения затрат, связанных с организацией и проведением общественно - значимых мероприятий, направленных на развитие гражданского общества (организацию и проведение краевого фестиваля «Добрая Камчатка», организация и проведение краевых и общероссийских благотворительных акций: #ЩедрыйВторник, Весенняя неделя добра, «Белая трость», «Добрые соседи» и др ) </t>
  </si>
  <si>
    <t>проведен конкурс, предоставлена субсидия НКО на проведение общественно-значимых мероприятий, направленных на развитие гражданского общества</t>
  </si>
  <si>
    <t>Обеспечено участие представителей НКО в мероприятиях путем предоставления субсидий НКО</t>
  </si>
  <si>
    <t>Субсидия предоставлена</t>
  </si>
  <si>
    <t>Субсидии предоставлены не менее 2 НКО</t>
  </si>
  <si>
    <t>Министерство имущественных и земельных отношений Камчасткого края</t>
  </si>
  <si>
    <t>Министесртво имущественных и земельных отношений Камчатского края, Министесррвтто социального развития и труда Камчатского края, Министерство образования Камчатского края, Министерство культуры Камчатского края, Министесрвто спорта Камчатского края, Министерство здравоохранения Камчатского края</t>
  </si>
  <si>
    <t>органы местного самоуправления муниципальных образований Камчатского края</t>
  </si>
  <si>
    <t>5.6.3.</t>
  </si>
  <si>
    <t xml:space="preserve">Создание единой электронной проектной системы для обеспечения проведения в цифровом формате конкурсов на право получения субсидий на реализацию социально значимых программ (проектов), проводимых исполнительными органами государственной власти Камчатского края в электронном виде </t>
  </si>
  <si>
    <t>3.4.22</t>
  </si>
  <si>
    <t>Повышение уровня здоровья  граждан, относящихся к
коренным малочисленным народам Севера, проживающих на территории
Камчатского края</t>
  </si>
  <si>
    <t xml:space="preserve">Контрольное событие 1.10:  проведены мероприятия по развитию национальных видов спорта </t>
  </si>
  <si>
    <t>март 2021
I квартал 2022
I квартал 2023</t>
  </si>
  <si>
    <t>Контрольное событие 1.11:  проведен комплекс мероприятий, посвященных Дню русского языка</t>
  </si>
  <si>
    <t>Контрольное событие 2.1.: проведен региональный этап всероссийского конкурса патриотической песни «Я люблю тебя, Россия» (включая номинацию «Дети»)</t>
  </si>
  <si>
    <t>Контрольное событие 2.2.: проведена тематическая программа, посвященная Дню
Государственного флага Российской Федерации</t>
  </si>
  <si>
    <t>Контрольное событие 2.3.: проведени региональный этап Всероссийской молодежной военно-патриотической игры "Зарница"</t>
  </si>
  <si>
    <t>Контрольное событие 2.4: проведенв краевая акция «Я помню! Я горжусь!» в рамках Всероссийской акции «Георгиевская ленточка»</t>
  </si>
  <si>
    <t>Министерство
социального
благополучия и
семейной политики
Камчатского края</t>
  </si>
  <si>
    <t>Контрольное событие 3.4
"Заключен контракт на услуги зубопротезирования"</t>
  </si>
  <si>
    <t>Контрольное событие 3.5
"Заключен контракт на оказание услуг наркологической помощи"</t>
  </si>
  <si>
    <t>Контрольное событие 3.6
"Заключены соглашения с органами местного самоуправления муниципальных образований в Камчатском крае о предоставлении субсидии на софинансирование расходных обязательств по поддержке национальных и фольклорных ансамблей Камчатского края"</t>
  </si>
  <si>
    <t>Предоставление субсидии Региональной общественной организации «Ассоциация коренных малочисленных народов Севера Камчатского края» на осуществление уставной
деятельности по решению социальных вопросов граждан, относящихся к
коренным малочисленным народам Севера, проживающих на территории
Камчатского края (за исключением Елизовского муниципального района,
Вилючинского городского округа, Петропавловск-Камчатского городского
округа), в части возмещения расходов, связанных с их временным
проживанием в г. Петропавловске-Камчатском при направлении их врачами в
краевые государственные учреждения здравоохранения в 2021 году»</t>
  </si>
  <si>
    <t>январь 2021
I квартал 2022
I квартал 2023</t>
  </si>
  <si>
    <t xml:space="preserve">июнь 2021
II квартал 2022
II квартал 2023
</t>
  </si>
  <si>
    <t>Контрольное событие 3.3
"Заключен контракт на услуги санаторно-курортного лечения"</t>
  </si>
  <si>
    <t xml:space="preserve">февраль 2021
I квартал 2022
I квартал 2023
</t>
  </si>
  <si>
    <t>ноябрь 2020
IV квартал 2022
IV квартал 2023</t>
  </si>
  <si>
    <t>Контрольное событие 3.11
"Заключено соглашение о предоставлении субсидии на организацию и проведение краевого конкурса "Лучшая община коренных малочисленных народов Севера, Сибири и Дальнего Востока""</t>
  </si>
  <si>
    <t>Контрольное событие 3.12
"Заключено соглашение о предоставлении субсидии на организацию и проведение съезда коренных малочисленных народов Севера Камчатского края"</t>
  </si>
  <si>
    <t>Контрольное событие 3.13
"Заключен государственный контракт на оказание услуг по изготовлению фильма, посвящённого выдающимся деятелям, внесшим значительный вклад в развитие различных отраслей хозяйства Камчатского края"</t>
  </si>
  <si>
    <t>Министерство развития гражданского общества,  молодежи и информационной политики Камчатского края, Кульков Д.Л.</t>
  </si>
  <si>
    <t>Министерство развития гражданского общества,  молодежи и информационной политики Камчатского края; Машлыкина О.В.</t>
  </si>
  <si>
    <t>Министерство развития гражданского общества,  молодежи и информационной политики Камчатского края; Кульков Д.Л.</t>
  </si>
  <si>
    <t>Министерство развития гражданского общества,  молодежи и информационной политики Камчатского края, Гуляев И.В.</t>
  </si>
  <si>
    <t>Министерство развития гражданского общества,  молодежи и информационной политики Камчатского края</t>
  </si>
  <si>
    <t>Министерство территориального развития Камчатского края,
референт отдела развития территорий Якунина Л.В.
Министерство развития гражданского общества,  молодежи и информационной политики Камчатского края
Консультант отдела мониторинга национальной политики и общественных отношений Несмеянова Ю.Г.</t>
  </si>
  <si>
    <t xml:space="preserve">Министерство развития гражданского общества,  молодежи и информационной политики Камчатского края </t>
  </si>
  <si>
    <t>Министерство развития гражданского общества,  молодежи и информационной политики Камчатского края, Подлесная В.И.</t>
  </si>
  <si>
    <t>Министерство развития гражданского общества,  молодежи и информационной политики Камчатского края
Головань А.А.</t>
  </si>
  <si>
    <t>январь 2021</t>
  </si>
  <si>
    <t>декабрь 2023</t>
  </si>
  <si>
    <t>2020</t>
  </si>
  <si>
    <t>Министерство развития гражданского общества, молодежи и информационной политики Качматского края, КГКУ "Центр по обеспечению деятельности Общественной палаты Камчатского края"</t>
  </si>
  <si>
    <t>Министерство развития гражданского общества, молодежи и информационной политики Камчатского края (Подлесная В.И.)</t>
  </si>
  <si>
    <t>Министерство развития гражданского общества, молодежи и информационной политики Качматского края</t>
  </si>
  <si>
    <t>Министерство развития гражданского общества,  молодежи и информационной политики Камчатского края, 
Министерство образования Камчатского края, 
Министерство культуры Камчатского края,
Министерство спорта  Камчатского края</t>
  </si>
  <si>
    <t>Министерство труда и развития кадрового потенциала Камчатского края, Голованов И.А.</t>
  </si>
  <si>
    <t>Министерство развития гражданского общества,  молодежи и информационной политики Камчатского края, 
Министерство труда и развития кадрового потенциала Камчатского края</t>
  </si>
  <si>
    <t xml:space="preserve">Министерство развития гражданского общества,  молодежи и информационной политики Камчатского края
Министерство образования Камчатского края, 
Министерство культуры Камчатского края </t>
  </si>
  <si>
    <t>Рост патриотизма, возрождение духовности, повышение уровня консолидации общества для обеспечения национальной безопасности и устойчивого развития Камчатского края</t>
  </si>
  <si>
    <t>Министерство образования Камчатского края;
Министерство культуры Камчатского края</t>
  </si>
  <si>
    <t>Внедрение новых эффективных комплексов учебных и специальных программ, методик и технологий работы по патриотическому воспитанию</t>
  </si>
  <si>
    <t>Министерство развития гражданского общества,  молодежи и информационной политики Камчатского края, Министерство образования Камчатского края</t>
  </si>
  <si>
    <t>Формирование у молодежи моральной, психологической и физической готовности к защите Отечества, верности конституционному и воинскому долгу в условиях мирного и военного времени, высокой гражданской ответственности</t>
  </si>
  <si>
    <t>Создание единой системы взаимодействия между волонтерскими организациями, другими общественными объединениями и некоммерческими организациями, государственными учреждениями и органами исполнительной власти Камчатского края; ведение учета волонтеров.</t>
  </si>
  <si>
    <t>Создание экономического базиса и условий для устойчивого развития экономики традиционных отраслей хозяйствования на основе их технологического оснащения, совершенствования и модернизации;
создание условий для повышения занятости коренных малочисленных народов в традиционных видах хозяйственной деятельности; создание условий для развития традиционного природопользования коренными малочисленными народами</t>
  </si>
  <si>
    <t>Министерство развития гражданского
общества, молодежи и информационной политики Камчатского края
Лысянская Э.Д.</t>
  </si>
  <si>
    <t>Повышение доступности медицинского и социального обслуживания коренных малочисленных народов</t>
  </si>
  <si>
    <t>Министерство здравоохранения Камчатского края,
Министерство
социального
благополучия и
семейной политики
Камчатского края</t>
  </si>
  <si>
    <t>Преодоление снижения занятости коренных малочисленных народов за счет повышения доступности образования, профессиональной подготовки</t>
  </si>
  <si>
    <t>Министерство культуры Камчатского края,
Беляева М.Е.</t>
  </si>
  <si>
    <t>Министерство культуры Камчатского края,
Пегуров В.А.</t>
  </si>
  <si>
    <t>Министерство культуры Камчатского края,
Министерство развития гражданского общества,  молодежи и информационной политики Камчатского края,
Министерство спорта Камчатского края;
Министерство по делам местного самоуправления и развитию Корякского округа, Министерство строительства Камчатского края; Аппарат губернатора и Правительства Камчатского края</t>
  </si>
  <si>
    <t>Министерство развития гражданского
общества, молодежи и информационной политики Камчатского края
Машлыкина О.В.</t>
  </si>
  <si>
    <t>Контрольное событие 3.8
"Заключено соглашение о предоставлении субсидии на издание (выпуск) средств массовой информации, на языках КМНС"</t>
  </si>
  <si>
    <t>Министерство развития гражданского
общества, молодежи и информационной политики Камчатского края
Сурикова А.Ю.</t>
  </si>
  <si>
    <t>Контрольное событие 3.9
"Проведен краевой конкурс творческих работ на родных языках народов, проживающих на территории Камчатского края"</t>
  </si>
  <si>
    <t>Контрольное событие 3.10
"Заключен государственный контракт на оказание услуг по организации и проведению фестиваля сказок на родных языках народов, проживающих на территории Камчатского края"</t>
  </si>
  <si>
    <t xml:space="preserve">Министерство развития гражданского
общества, молодежи и информационной политики Камчатского края
Лысянская Э.Д.
</t>
  </si>
  <si>
    <t>Министерство развития гражданского
общества, молодежи и информационной политики Камчатского края
Лазутина Н.В.</t>
  </si>
  <si>
    <t>Контрольное событие
"Заключен государственный контракт на оказание услуг по организации участия делегации Камчатского края и представлению выставочной экспозиции Камчатского края в Международной выставке-ярмарке «Сокровища Севера. Мастера и художники России»"</t>
  </si>
  <si>
    <t>Контрольное событие 3.14
"Проведено командное первенство Камчатского края по Северному многоборью"</t>
  </si>
  <si>
    <t>Контрольное событие 
"Заключено соглашение о предоставлении субсидии на организацию и проведение Камчатской традиционной гонки на собачьих упряжках «Берингия»"</t>
  </si>
  <si>
    <t>Контрольное событие 
"Проведен Межрегиональный фестиваль творчества коренных малочисленных народов Севера и этнических групп Камчатки "Золотые родники"</t>
  </si>
  <si>
    <t>Реализация масштабных фестивальных проектов, направленных на укрепление российской гражданской идентичности на основе духовно-нравственных и культурных ценностей народов Российской Федерации</t>
  </si>
  <si>
    <t>Министерство развития гражданского общества,  молодежи и информационной политики Камчатского края
Консультант отдела мониторинга национальной политики и общественных отношений Несмеянова Ю.Г.
Министерство по делам местного самоуправления и развитию Корякского округа Камчатского края,
референт отдела развития территорий Якунина Л.В.</t>
  </si>
  <si>
    <t>Обеспечение деятельности Министерства развития гражданского общества,  молодежи и информационной политики Камчатского края, Министерства по делам местного самоуправления и развитию Корякского округа Камчатского края</t>
  </si>
  <si>
    <t>Министерство развития гражданского общества, молодежи и информационной политики Камчатского края;
 Министерство социального благополучия и семейной политики Камчатского края; Министерство образования Камчатского края; Министерство культуры Камчатского края; Министерство здравоохранения Камчатского края; Министерство имущественных и земельных отношений Камчатского края; Аппарат губернатора и Правительства Камчатского края; органы местного самоуправления муниципальных образований в Камчатском крае (по согласованию)</t>
  </si>
  <si>
    <t>Развитие деятельности институтов гражданского общества в малых городах и селах Камчатского края</t>
  </si>
  <si>
    <t>Основное мероприятие 5.3. "Предоставление финансовой поддержки некоммерческим организациям"</t>
  </si>
  <si>
    <t>Укрепление ресурсной устойчивости НКО, осуществляющих общественно полезную деятельность, реализующих проекты по развитию гражданского общества; обеспечение открытости и прозрачности финансовой поддержки НКО</t>
  </si>
  <si>
    <t>Продвижение и реализация инициатив жителей Камчатского края по улучшению качества жизни в населенных пунктах</t>
  </si>
  <si>
    <t>Основное мероприятие 5.5. "Создание и поддержка инфраструктуры для деятельности некоммерческих организаций на региональном и муниципальном уровнях, имущественная поддержка некоммерческих организаций"</t>
  </si>
  <si>
    <t>Обеспечение устойчивости в работе ресурсных организаций, обеспечивающих дополнительные меры поддержки НКО для осуществления общественно полезной деятельности, разработки и реализации проектов по развитию гражданского общества</t>
  </si>
  <si>
    <t>Основное мероприятие 5.6. "Информационное сопровождение подпрограммы и общественно полезной деятельности некоммерческих организаций"</t>
  </si>
  <si>
    <t>Распространение информации о результатах реализации мер поддержки НКО в Камчатском крае, о лучших практиках общественно полезной деятельности НКО; содействие привлечению в проекты НКО добровольцев (волонтеров);
обеспечение прозрачности и открытости системы поддержки НКО;
содействие увеличению объемов целевых поступлений от граждан и организаций на реализацию благотворительных проектов НКО</t>
  </si>
  <si>
    <t>март 2021</t>
  </si>
  <si>
    <t>сентябрь 2021</t>
  </si>
  <si>
    <t>Предоставлены
субсидии не менее 3 НКО</t>
  </si>
  <si>
    <t>В Ярмарке социальных инициатив приняло участие 40 НКО</t>
  </si>
  <si>
    <t>Оказана поддержка 1 региональному центру.</t>
  </si>
  <si>
    <t>Контрольное событие 3.7
Проведена оценка удовлетворенности граждан из числа коренных малочисленных народов Севера, Сибири
и Дальнего Востока Российской Федерации, проживающих в Камчатском крае, качеством реализуемых
мероприятий, направленных на поддержку экономического и социального развития коренных малочисленных народов Севера, Сибири и Дальнего Востока Российской Федерации</t>
  </si>
  <si>
    <t>Основное мероприятие "Сохранение и развитие национальной культуры, традиций и обычаев коренных малочисленных народов Севера, Сибири и Дальнего Востока"</t>
  </si>
  <si>
    <t>Реализация мер государственной поддержки сохранения традиционной национальной культуры коренных малочисленных народов, духовного и национально-культурного возрождения коренных малочисленных народов</t>
  </si>
  <si>
    <t xml:space="preserve">Министерство развития гражданского общества,  молодежи и информационной политики Камчатского края;
Министерство по делам местного самоуправления и развитию Корякского округа; Министерство образования Камчатского края; Министерство спорта Камчатского края; Министерство труда и развития кадрового потенциала Камчатского края
</t>
  </si>
  <si>
    <t>Основное мероприятие "Предоставление дополнительных гарантий по оказанию медицинских и социальных услуг в целях повышения качества жизни коренных малочисленных народов Севера, Сибири и Дальнего Востока"</t>
  </si>
  <si>
    <t>2019</t>
  </si>
  <si>
    <t>Министерство
образования
Камчатского края</t>
  </si>
  <si>
    <t>Министерство развития гражданского общества,  молодежи и информационной политики Камчатского края;
Министерство образования Камчатского края</t>
  </si>
  <si>
    <t>Министерство развития гражданского общества,  молодежи и информационной политики Камчатского края; Министерство культуры Камчатского края; Аппарат губернатора и Правительства Камчатского края</t>
  </si>
  <si>
    <t>Проведение краевого фестиваля-конкурса сказок на родных языках народов, проживающих на территории Камчатского края</t>
  </si>
  <si>
    <t xml:space="preserve">Приложение
к приказу Министерства развития гражданского общества, 
молодежи и информационной политики Камчатского края
от 27.01.2021 №8-п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</si>
</sst>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#,##0.00000"/>
    <numFmt numFmtId="166" formatCode="0.00000"/>
    <numFmt numFmtId="167" formatCode="#,##0.00000_ ;\-#,##0.00000\ "/>
    <numFmt numFmtId="168" formatCode="#,##0.00000;[Red]#,##0.00000"/>
  </numFmts>
  <fonts count="2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name val="Arial Cyr"/>
      <charset val="204"/>
    </font>
    <font>
      <b/>
      <sz val="9"/>
      <name val="Arial Cyr"/>
      <charset val="204"/>
    </font>
    <font>
      <sz val="7.5"/>
      <name val="Times New Roman"/>
      <family val="1"/>
      <charset val="204"/>
    </font>
    <font>
      <b/>
      <sz val="7.5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b/>
      <i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scheme val="minor"/>
    </font>
    <font>
      <sz val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6" fillId="0" borderId="0" applyNumberFormat="0" applyFill="0" applyBorder="0" applyAlignment="0" applyProtection="0"/>
    <xf numFmtId="0" fontId="5" fillId="0" borderId="0"/>
    <xf numFmtId="164" fontId="3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0" fontId="21" fillId="0" borderId="0"/>
    <xf numFmtId="0" fontId="1" fillId="0" borderId="0"/>
    <xf numFmtId="0" fontId="3" fillId="0" borderId="0"/>
  </cellStyleXfs>
  <cellXfs count="232">
    <xf numFmtId="0" fontId="0" fillId="0" borderId="0" xfId="0"/>
    <xf numFmtId="0" fontId="5" fillId="0" borderId="0" xfId="2" applyAlignment="1">
      <alignment vertical="top" wrapText="1"/>
    </xf>
    <xf numFmtId="0" fontId="5" fillId="0" borderId="0" xfId="2"/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right" vertical="center" wrapText="1"/>
    </xf>
    <xf numFmtId="0" fontId="8" fillId="0" borderId="19" xfId="2" applyFont="1" applyBorder="1" applyAlignment="1">
      <alignment vertical="top" wrapText="1"/>
    </xf>
    <xf numFmtId="0" fontId="8" fillId="0" borderId="5" xfId="2" applyFont="1" applyBorder="1" applyAlignment="1">
      <alignment vertical="top" wrapText="1"/>
    </xf>
    <xf numFmtId="0" fontId="8" fillId="0" borderId="20" xfId="2" applyFont="1" applyBorder="1" applyAlignment="1">
      <alignment vertical="top" wrapText="1"/>
    </xf>
    <xf numFmtId="0" fontId="7" fillId="0" borderId="19" xfId="2" applyFont="1" applyBorder="1" applyAlignment="1">
      <alignment vertical="top" wrapText="1"/>
    </xf>
    <xf numFmtId="0" fontId="5" fillId="0" borderId="5" xfId="2" applyBorder="1" applyAlignment="1">
      <alignment vertical="top" wrapText="1"/>
    </xf>
    <xf numFmtId="0" fontId="5" fillId="0" borderId="20" xfId="2" applyBorder="1" applyAlignment="1">
      <alignment vertical="top" wrapText="1"/>
    </xf>
    <xf numFmtId="0" fontId="7" fillId="0" borderId="2" xfId="2" applyFont="1" applyBorder="1" applyAlignment="1">
      <alignment vertical="top" wrapText="1"/>
    </xf>
    <xf numFmtId="0" fontId="5" fillId="0" borderId="3" xfId="2" applyBorder="1" applyAlignment="1">
      <alignment vertical="top" wrapText="1"/>
    </xf>
    <xf numFmtId="0" fontId="5" fillId="0" borderId="4" xfId="2" applyBorder="1" applyAlignment="1">
      <alignment vertical="top" wrapText="1"/>
    </xf>
    <xf numFmtId="0" fontId="8" fillId="0" borderId="16" xfId="2" applyFont="1" applyBorder="1" applyAlignment="1">
      <alignment vertical="top" wrapText="1"/>
    </xf>
    <xf numFmtId="0" fontId="8" fillId="0" borderId="17" xfId="2" applyFont="1" applyBorder="1" applyAlignment="1">
      <alignment vertical="top" wrapText="1"/>
    </xf>
    <xf numFmtId="0" fontId="8" fillId="0" borderId="18" xfId="2" applyFont="1" applyBorder="1" applyAlignment="1">
      <alignment vertical="top" wrapText="1"/>
    </xf>
    <xf numFmtId="0" fontId="8" fillId="0" borderId="12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9" fillId="2" borderId="0" xfId="0" applyFont="1" applyFill="1"/>
    <xf numFmtId="167" fontId="4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165" fontId="10" fillId="2" borderId="10" xfId="0" applyNumberFormat="1" applyFont="1" applyFill="1" applyBorder="1" applyAlignment="1">
      <alignment horizontal="center" vertical="center" wrapText="1"/>
    </xf>
    <xf numFmtId="165" fontId="10" fillId="2" borderId="2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3" fontId="4" fillId="2" borderId="1" xfId="0" applyNumberFormat="1" applyFont="1" applyFill="1" applyBorder="1" applyAlignment="1">
      <alignment horizontal="center" vertical="top"/>
    </xf>
    <xf numFmtId="49" fontId="10" fillId="2" borderId="21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165" fontId="10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top" wrapText="1"/>
    </xf>
    <xf numFmtId="165" fontId="4" fillId="2" borderId="10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vertical="top" wrapText="1"/>
    </xf>
    <xf numFmtId="0" fontId="4" fillId="2" borderId="2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top" wrapText="1"/>
    </xf>
    <xf numFmtId="165" fontId="9" fillId="2" borderId="0" xfId="0" applyNumberFormat="1" applyFont="1" applyFill="1"/>
    <xf numFmtId="166" fontId="11" fillId="2" borderId="1" xfId="0" applyNumberFormat="1" applyFont="1" applyFill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166" fontId="11" fillId="2" borderId="1" xfId="0" applyNumberFormat="1" applyFont="1" applyFill="1" applyBorder="1" applyAlignment="1">
      <alignment horizontal="center" vertical="center" wrapText="1"/>
    </xf>
    <xf numFmtId="165" fontId="4" fillId="2" borderId="1" xfId="7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justify" vertical="center" wrapText="1"/>
    </xf>
    <xf numFmtId="0" fontId="4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justify" vertical="center" wrapText="1"/>
    </xf>
    <xf numFmtId="166" fontId="10" fillId="2" borderId="1" xfId="0" applyNumberFormat="1" applyFont="1" applyFill="1" applyBorder="1" applyAlignment="1">
      <alignment horizontal="justify" vertical="center" wrapText="1"/>
    </xf>
    <xf numFmtId="49" fontId="4" fillId="2" borderId="1" xfId="0" applyNumberFormat="1" applyFont="1" applyFill="1" applyBorder="1" applyAlignment="1">
      <alignment horizontal="center" vertical="top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/>
    <xf numFmtId="165" fontId="4" fillId="2" borderId="1" xfId="0" applyNumberFormat="1" applyFont="1" applyFill="1" applyBorder="1" applyAlignment="1">
      <alignment horizontal="center" vertical="top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0" fillId="2" borderId="0" xfId="0" applyFont="1" applyFill="1"/>
    <xf numFmtId="167" fontId="0" fillId="2" borderId="0" xfId="0" applyNumberFormat="1" applyFont="1" applyFill="1"/>
    <xf numFmtId="165" fontId="20" fillId="2" borderId="9" xfId="0" applyNumberFormat="1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/>
    </xf>
    <xf numFmtId="167" fontId="10" fillId="2" borderId="1" xfId="3" applyNumberFormat="1" applyFont="1" applyFill="1" applyBorder="1" applyAlignment="1">
      <alignment horizontal="center" vertical="center" wrapText="1"/>
    </xf>
    <xf numFmtId="165" fontId="0" fillId="2" borderId="0" xfId="0" applyNumberFormat="1" applyFont="1" applyFill="1"/>
    <xf numFmtId="166" fontId="4" fillId="2" borderId="15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top" wrapText="1"/>
    </xf>
    <xf numFmtId="0" fontId="11" fillId="2" borderId="9" xfId="0" applyFont="1" applyFill="1" applyBorder="1" applyAlignment="1">
      <alignment vertical="top" wrapText="1"/>
    </xf>
    <xf numFmtId="166" fontId="11" fillId="2" borderId="10" xfId="0" applyNumberFormat="1" applyFont="1" applyFill="1" applyBorder="1" applyAlignment="1">
      <alignment horizontal="center" vertical="top" wrapText="1"/>
    </xf>
    <xf numFmtId="166" fontId="4" fillId="2" borderId="10" xfId="0" applyNumberFormat="1" applyFont="1" applyFill="1" applyBorder="1" applyAlignment="1">
      <alignment horizontal="center" vertical="top" wrapText="1"/>
    </xf>
    <xf numFmtId="165" fontId="4" fillId="2" borderId="7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top"/>
    </xf>
    <xf numFmtId="0" fontId="14" fillId="2" borderId="1" xfId="0" applyNumberFormat="1" applyFont="1" applyFill="1" applyBorder="1" applyAlignment="1">
      <alignment horizontal="center" vertical="center"/>
    </xf>
    <xf numFmtId="168" fontId="4" fillId="2" borderId="1" xfId="9" applyNumberFormat="1" applyFont="1" applyFill="1" applyBorder="1" applyAlignment="1">
      <alignment horizontal="center" vertical="center"/>
    </xf>
    <xf numFmtId="167" fontId="4" fillId="2" borderId="1" xfId="3" applyNumberFormat="1" applyFont="1" applyFill="1" applyBorder="1" applyAlignment="1">
      <alignment horizontal="center" vertical="center"/>
    </xf>
    <xf numFmtId="167" fontId="4" fillId="2" borderId="6" xfId="3" applyNumberFormat="1" applyFont="1" applyFill="1" applyBorder="1" applyAlignment="1">
      <alignment horizontal="center" vertical="center" wrapText="1"/>
    </xf>
    <xf numFmtId="165" fontId="4" fillId="2" borderId="1" xfId="10" applyNumberFormat="1" applyFont="1" applyFill="1" applyBorder="1" applyAlignment="1">
      <alignment horizontal="right" shrinkToFit="1"/>
    </xf>
    <xf numFmtId="167" fontId="4" fillId="2" borderId="11" xfId="3" applyNumberFormat="1" applyFont="1" applyFill="1" applyBorder="1" applyAlignment="1">
      <alignment horizontal="center" vertical="center" wrapText="1"/>
    </xf>
    <xf numFmtId="165" fontId="24" fillId="2" borderId="0" xfId="7" applyNumberFormat="1" applyFont="1" applyFill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166" fontId="4" fillId="2" borderId="9" xfId="0" applyNumberFormat="1" applyFont="1" applyFill="1" applyBorder="1" applyAlignment="1">
      <alignment horizontal="center" vertical="center" wrapText="1"/>
    </xf>
    <xf numFmtId="166" fontId="4" fillId="2" borderId="7" xfId="0" applyNumberFormat="1" applyFont="1" applyFill="1" applyBorder="1" applyAlignment="1">
      <alignment horizontal="center" vertical="center" wrapText="1"/>
    </xf>
    <xf numFmtId="166" fontId="4" fillId="2" borderId="10" xfId="0" applyNumberFormat="1" applyFont="1" applyFill="1" applyBorder="1" applyAlignment="1">
      <alignment horizontal="center" vertical="center" wrapText="1"/>
    </xf>
    <xf numFmtId="166" fontId="4" fillId="2" borderId="6" xfId="0" applyNumberFormat="1" applyFont="1" applyFill="1" applyBorder="1" applyAlignment="1">
      <alignment horizontal="center" vertical="center" wrapText="1"/>
    </xf>
    <xf numFmtId="166" fontId="4" fillId="2" borderId="15" xfId="0" applyNumberFormat="1" applyFont="1" applyFill="1" applyBorder="1" applyAlignment="1">
      <alignment horizontal="center" vertical="center" wrapText="1"/>
    </xf>
    <xf numFmtId="166" fontId="4" fillId="2" borderId="11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15" xfId="0" applyNumberFormat="1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11" fillId="2" borderId="9" xfId="0" applyNumberFormat="1" applyFont="1" applyFill="1" applyBorder="1" applyAlignment="1">
      <alignment horizontal="justify" vertical="center" wrapText="1"/>
    </xf>
    <xf numFmtId="49" fontId="11" fillId="2" borderId="10" xfId="0" applyNumberFormat="1" applyFont="1" applyFill="1" applyBorder="1" applyAlignment="1">
      <alignment horizontal="justify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166" fontId="10" fillId="2" borderId="9" xfId="0" applyNumberFormat="1" applyFont="1" applyFill="1" applyBorder="1" applyAlignment="1">
      <alignment horizontal="center" vertical="center" wrapText="1"/>
    </xf>
    <xf numFmtId="166" fontId="10" fillId="2" borderId="7" xfId="0" applyNumberFormat="1" applyFont="1" applyFill="1" applyBorder="1" applyAlignment="1">
      <alignment horizontal="center" vertical="center" wrapText="1"/>
    </xf>
    <xf numFmtId="166" fontId="10" fillId="2" borderId="10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justify" vertical="center" wrapText="1"/>
    </xf>
    <xf numFmtId="49" fontId="4" fillId="2" borderId="10" xfId="0" applyNumberFormat="1" applyFont="1" applyFill="1" applyBorder="1" applyAlignment="1">
      <alignment horizontal="justify" vertical="center" wrapText="1"/>
    </xf>
    <xf numFmtId="0" fontId="9" fillId="2" borderId="10" xfId="0" applyFont="1" applyFill="1" applyBorder="1" applyAlignment="1">
      <alignment horizontal="justify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justify" vertical="center" wrapText="1"/>
    </xf>
    <xf numFmtId="49" fontId="4" fillId="2" borderId="9" xfId="3" applyNumberFormat="1" applyFont="1" applyFill="1" applyBorder="1" applyAlignment="1">
      <alignment horizontal="center" vertical="center" wrapText="1"/>
    </xf>
    <xf numFmtId="49" fontId="4" fillId="2" borderId="7" xfId="3" applyNumberFormat="1" applyFont="1" applyFill="1" applyBorder="1" applyAlignment="1">
      <alignment horizontal="center" vertical="center" wrapText="1"/>
    </xf>
    <xf numFmtId="49" fontId="4" fillId="2" borderId="10" xfId="3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9" xfId="0" applyNumberFormat="1" applyFont="1" applyFill="1" applyBorder="1" applyAlignment="1">
      <alignment horizontal="left" vertical="center" wrapText="1"/>
    </xf>
    <xf numFmtId="49" fontId="19" fillId="2" borderId="10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left" vertical="center" wrapText="1"/>
    </xf>
    <xf numFmtId="49" fontId="4" fillId="2" borderId="10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15" fillId="2" borderId="1" xfId="0" applyNumberFormat="1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top" wrapText="1" shrinkToFit="1"/>
    </xf>
    <xf numFmtId="0" fontId="4" fillId="2" borderId="7" xfId="0" applyFont="1" applyFill="1" applyBorder="1" applyAlignment="1">
      <alignment horizontal="center" vertical="top" wrapText="1" shrinkToFit="1"/>
    </xf>
    <xf numFmtId="0" fontId="4" fillId="2" borderId="10" xfId="0" applyFont="1" applyFill="1" applyBorder="1" applyAlignment="1">
      <alignment horizontal="center" vertical="top" wrapText="1" shrinkToFit="1"/>
    </xf>
    <xf numFmtId="0" fontId="4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14" fillId="2" borderId="6" xfId="0" applyNumberFormat="1" applyFont="1" applyFill="1" applyBorder="1" applyAlignment="1">
      <alignment horizontal="center" vertical="center"/>
    </xf>
    <xf numFmtId="0" fontId="14" fillId="2" borderId="15" xfId="0" applyNumberFormat="1" applyFont="1" applyFill="1" applyBorder="1" applyAlignment="1">
      <alignment horizontal="center" vertical="center"/>
    </xf>
    <xf numFmtId="0" fontId="14" fillId="2" borderId="11" xfId="0" applyNumberFormat="1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justify" vertical="center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4" fillId="2" borderId="1" xfId="7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top" wrapText="1"/>
    </xf>
    <xf numFmtId="49" fontId="4" fillId="2" borderId="9" xfId="0" applyNumberFormat="1" applyFont="1" applyFill="1" applyBorder="1" applyAlignment="1">
      <alignment horizontal="left" vertical="top" wrapText="1"/>
    </xf>
    <xf numFmtId="49" fontId="4" fillId="2" borderId="10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49" fontId="11" fillId="2" borderId="11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49" fontId="11" fillId="2" borderId="9" xfId="0" applyNumberFormat="1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top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26" fillId="2" borderId="6" xfId="0" applyNumberFormat="1" applyFont="1" applyFill="1" applyBorder="1" applyAlignment="1">
      <alignment horizontal="center" vertical="center" wrapText="1"/>
    </xf>
    <xf numFmtId="49" fontId="26" fillId="2" borderId="15" xfId="0" applyNumberFormat="1" applyFont="1" applyFill="1" applyBorder="1" applyAlignment="1">
      <alignment horizontal="center" vertical="center" wrapText="1"/>
    </xf>
    <xf numFmtId="49" fontId="26" fillId="2" borderId="11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center" wrapText="1" shrinkToFit="1"/>
    </xf>
    <xf numFmtId="0" fontId="10" fillId="2" borderId="7" xfId="0" applyFont="1" applyFill="1" applyBorder="1" applyAlignment="1">
      <alignment horizontal="center" vertical="center" wrapText="1" shrinkToFit="1"/>
    </xf>
    <xf numFmtId="165" fontId="4" fillId="2" borderId="24" xfId="0" applyNumberFormat="1" applyFont="1" applyFill="1" applyBorder="1" applyAlignment="1">
      <alignment horizontal="center" vertical="center" wrapText="1"/>
    </xf>
    <xf numFmtId="165" fontId="4" fillId="2" borderId="25" xfId="0" applyNumberFormat="1" applyFont="1" applyFill="1" applyBorder="1" applyAlignment="1">
      <alignment horizontal="center" vertical="center" wrapText="1"/>
    </xf>
    <xf numFmtId="165" fontId="4" fillId="2" borderId="21" xfId="0" applyNumberFormat="1" applyFont="1" applyFill="1" applyBorder="1" applyAlignment="1">
      <alignment horizontal="center" vertical="center" wrapText="1"/>
    </xf>
    <xf numFmtId="165" fontId="4" fillId="2" borderId="22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26" xfId="0" applyNumberFormat="1" applyFont="1" applyFill="1" applyBorder="1" applyAlignment="1">
      <alignment horizontal="center" vertical="center" wrapText="1"/>
    </xf>
    <xf numFmtId="165" fontId="4" fillId="2" borderId="23" xfId="0" applyNumberFormat="1" applyFont="1" applyFill="1" applyBorder="1" applyAlignment="1">
      <alignment horizontal="center" vertical="center" wrapText="1"/>
    </xf>
    <xf numFmtId="165" fontId="4" fillId="2" borderId="8" xfId="0" applyNumberFormat="1" applyFont="1" applyFill="1" applyBorder="1" applyAlignment="1">
      <alignment horizontal="center" vertical="center" wrapText="1"/>
    </xf>
    <xf numFmtId="165" fontId="4" fillId="2" borderId="27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top" wrapText="1"/>
    </xf>
    <xf numFmtId="49" fontId="4" fillId="2" borderId="7" xfId="0" applyNumberFormat="1" applyFont="1" applyFill="1" applyBorder="1" applyAlignment="1">
      <alignment horizontal="center" vertical="top" wrapText="1"/>
    </xf>
    <xf numFmtId="49" fontId="4" fillId="2" borderId="10" xfId="0" applyNumberFormat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top" wrapText="1"/>
    </xf>
    <xf numFmtId="49" fontId="4" fillId="2" borderId="15" xfId="0" applyNumberFormat="1" applyFont="1" applyFill="1" applyBorder="1" applyAlignment="1">
      <alignment horizontal="center" vertical="top" wrapText="1"/>
    </xf>
    <xf numFmtId="49" fontId="4" fillId="2" borderId="11" xfId="0" applyNumberFormat="1" applyFont="1" applyFill="1" applyBorder="1" applyAlignment="1">
      <alignment horizontal="center" vertical="top" wrapText="1"/>
    </xf>
    <xf numFmtId="49" fontId="11" fillId="2" borderId="24" xfId="0" applyNumberFormat="1" applyFont="1" applyFill="1" applyBorder="1" applyAlignment="1">
      <alignment horizontal="center" vertical="center" wrapText="1"/>
    </xf>
    <xf numFmtId="49" fontId="11" fillId="2" borderId="25" xfId="0" applyNumberFormat="1" applyFont="1" applyFill="1" applyBorder="1" applyAlignment="1">
      <alignment horizontal="center" vertical="center" wrapText="1"/>
    </xf>
    <xf numFmtId="49" fontId="11" fillId="2" borderId="21" xfId="0" applyNumberFormat="1" applyFont="1" applyFill="1" applyBorder="1" applyAlignment="1">
      <alignment horizontal="center" vertical="center" wrapText="1"/>
    </xf>
    <xf numFmtId="49" fontId="11" fillId="2" borderId="22" xfId="0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vertical="center" wrapText="1"/>
    </xf>
    <xf numFmtId="49" fontId="11" fillId="2" borderId="26" xfId="0" applyNumberFormat="1" applyFont="1" applyFill="1" applyBorder="1" applyAlignment="1">
      <alignment horizontal="center" vertical="center" wrapText="1"/>
    </xf>
    <xf numFmtId="49" fontId="11" fillId="2" borderId="23" xfId="0" applyNumberFormat="1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>
      <alignment horizontal="center" vertical="center" wrapText="1"/>
    </xf>
    <xf numFmtId="0" fontId="5" fillId="0" borderId="0" xfId="2" applyBorder="1" applyAlignment="1">
      <alignment vertical="top" wrapText="1"/>
    </xf>
    <xf numFmtId="0" fontId="8" fillId="0" borderId="0" xfId="2" applyFont="1" applyBorder="1" applyAlignment="1">
      <alignment horizontal="center" vertical="center" wrapText="1"/>
    </xf>
  </cellXfs>
  <cellStyles count="11">
    <cellStyle name="Гиперссылка" xfId="1" builtinId="8"/>
    <cellStyle name="Обычный" xfId="0" builtinId="0"/>
    <cellStyle name="Обычный 2" xfId="2"/>
    <cellStyle name="Обычный 2 2" xfId="4"/>
    <cellStyle name="Обычный 2 3" xfId="9"/>
    <cellStyle name="Обычный 2 4" xfId="10"/>
    <cellStyle name="Обычный 25" xfId="8"/>
    <cellStyle name="Обычный 3" xfId="7"/>
    <cellStyle name="Финансовый 2" xfId="3"/>
    <cellStyle name="Финансовый 2 2" xfId="5"/>
    <cellStyle name="Финансовый 3" xfId="6"/>
  </cellStyles>
  <dxfs count="0"/>
  <tableStyles count="0" defaultTableStyle="TableStyleMedium2" defaultPivotStyle="PivotStyleLight16"/>
  <colors>
    <mruColors>
      <color rgb="FFFF505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1396"/>
  <sheetViews>
    <sheetView tabSelected="1" view="pageBreakPreview" zoomScale="166" zoomScaleNormal="145" zoomScaleSheetLayoutView="166" workbookViewId="0">
      <selection activeCell="A2" sqref="A2:J2"/>
    </sheetView>
  </sheetViews>
  <sheetFormatPr defaultColWidth="9.28515625" defaultRowHeight="12" x14ac:dyDescent="0.2"/>
  <cols>
    <col min="1" max="1" width="5.7109375" style="20" customWidth="1"/>
    <col min="2" max="2" width="32.5703125" style="20" customWidth="1"/>
    <col min="3" max="3" width="15.7109375" style="20" customWidth="1"/>
    <col min="4" max="4" width="14.28515625" style="20" customWidth="1"/>
    <col min="5" max="5" width="13.7109375" style="20" customWidth="1"/>
    <col min="6" max="6" width="13.42578125" style="20" customWidth="1"/>
    <col min="7" max="7" width="20.7109375" style="20" customWidth="1"/>
    <col min="8" max="8" width="17.7109375" style="20" customWidth="1"/>
    <col min="9" max="9" width="11.7109375" style="59" customWidth="1"/>
    <col min="10" max="10" width="13.28515625" style="59" customWidth="1"/>
    <col min="11" max="11" width="10.7109375" style="20" bestFit="1" customWidth="1"/>
    <col min="12" max="12" width="14.28515625" style="20" customWidth="1"/>
    <col min="13" max="13" width="13.28515625" style="20" customWidth="1"/>
    <col min="14" max="30" width="9.28515625" style="20"/>
    <col min="31" max="31" width="13.28515625" style="20" bestFit="1" customWidth="1"/>
    <col min="32" max="33" width="12.7109375" style="20" bestFit="1" customWidth="1"/>
    <col min="34" max="16384" width="9.28515625" style="20"/>
  </cols>
  <sheetData>
    <row r="1" spans="1:10" s="25" customFormat="1" ht="49.5" customHeight="1" x14ac:dyDescent="0.2">
      <c r="A1" s="171" t="s">
        <v>656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s="25" customFormat="1" ht="54" customHeight="1" x14ac:dyDescent="0.2">
      <c r="A2" s="174" t="s">
        <v>488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0" ht="12.75" customHeight="1" x14ac:dyDescent="0.2">
      <c r="A3" s="149" t="s">
        <v>2</v>
      </c>
      <c r="B3" s="149" t="s">
        <v>51</v>
      </c>
      <c r="C3" s="197" t="s">
        <v>52</v>
      </c>
      <c r="D3" s="198"/>
      <c r="E3" s="198"/>
      <c r="F3" s="198"/>
      <c r="G3" s="149" t="s">
        <v>157</v>
      </c>
      <c r="H3" s="149" t="s">
        <v>480</v>
      </c>
      <c r="I3" s="141" t="s">
        <v>156</v>
      </c>
      <c r="J3" s="141" t="s">
        <v>463</v>
      </c>
    </row>
    <row r="4" spans="1:10" x14ac:dyDescent="0.2">
      <c r="A4" s="149"/>
      <c r="B4" s="149"/>
      <c r="C4" s="199"/>
      <c r="D4" s="174"/>
      <c r="E4" s="174"/>
      <c r="F4" s="174"/>
      <c r="G4" s="149"/>
      <c r="H4" s="149"/>
      <c r="I4" s="141"/>
      <c r="J4" s="141"/>
    </row>
    <row r="5" spans="1:10" ht="29.25" customHeight="1" x14ac:dyDescent="0.2">
      <c r="A5" s="149"/>
      <c r="B5" s="149"/>
      <c r="C5" s="26" t="s">
        <v>53</v>
      </c>
      <c r="D5" s="26">
        <v>2021</v>
      </c>
      <c r="E5" s="26">
        <v>2022</v>
      </c>
      <c r="F5" s="26">
        <v>2023</v>
      </c>
      <c r="G5" s="149"/>
      <c r="H5" s="149"/>
      <c r="I5" s="141"/>
      <c r="J5" s="141"/>
    </row>
    <row r="6" spans="1:10" x14ac:dyDescent="0.2">
      <c r="A6" s="27">
        <v>1</v>
      </c>
      <c r="B6" s="27">
        <v>2</v>
      </c>
      <c r="C6" s="27">
        <v>3</v>
      </c>
      <c r="D6" s="27">
        <v>4</v>
      </c>
      <c r="E6" s="28">
        <v>5</v>
      </c>
      <c r="F6" s="28">
        <v>6</v>
      </c>
      <c r="G6" s="27">
        <v>7</v>
      </c>
      <c r="H6" s="27">
        <v>8</v>
      </c>
      <c r="I6" s="56" t="s">
        <v>285</v>
      </c>
      <c r="J6" s="56" t="s">
        <v>286</v>
      </c>
    </row>
    <row r="7" spans="1:10" s="30" customFormat="1" ht="53.25" customHeight="1" x14ac:dyDescent="0.2">
      <c r="A7" s="191" t="s">
        <v>265</v>
      </c>
      <c r="B7" s="192"/>
      <c r="C7" s="192"/>
      <c r="D7" s="192"/>
      <c r="E7" s="193"/>
      <c r="F7" s="29"/>
      <c r="G7" s="149" t="s">
        <v>585</v>
      </c>
      <c r="H7" s="111"/>
      <c r="I7" s="111" t="s">
        <v>481</v>
      </c>
      <c r="J7" s="111" t="s">
        <v>482</v>
      </c>
    </row>
    <row r="8" spans="1:10" s="30" customFormat="1" ht="12.75" customHeight="1" x14ac:dyDescent="0.2">
      <c r="A8" s="190" t="s">
        <v>13</v>
      </c>
      <c r="B8" s="190"/>
      <c r="C8" s="31">
        <f>SUM(C9:C14)</f>
        <v>459609.63277555554</v>
      </c>
      <c r="D8" s="31">
        <f>SUM(D9:D14)</f>
        <v>166085.33921333333</v>
      </c>
      <c r="E8" s="31">
        <f>SUM(E9:E14)</f>
        <v>146625.84678111112</v>
      </c>
      <c r="F8" s="31">
        <f>SUM(F9:F14)</f>
        <v>146898.44678111112</v>
      </c>
      <c r="G8" s="149"/>
      <c r="H8" s="125"/>
      <c r="I8" s="125"/>
      <c r="J8" s="125"/>
    </row>
    <row r="9" spans="1:10" s="30" customFormat="1" ht="12.75" customHeight="1" x14ac:dyDescent="0.2">
      <c r="A9" s="190" t="s">
        <v>3</v>
      </c>
      <c r="B9" s="190"/>
      <c r="C9" s="31">
        <f t="shared" ref="C9:C14" si="0">D9+E9+F9</f>
        <v>52092.000000000007</v>
      </c>
      <c r="D9" s="31">
        <f t="shared" ref="D9:F14" si="1">D17+D285+D736+D1094+D1112</f>
        <v>20861.2</v>
      </c>
      <c r="E9" s="31">
        <f t="shared" si="1"/>
        <v>15615.400000000001</v>
      </c>
      <c r="F9" s="31">
        <f t="shared" si="1"/>
        <v>15615.400000000001</v>
      </c>
      <c r="G9" s="149"/>
      <c r="H9" s="125"/>
      <c r="I9" s="125"/>
      <c r="J9" s="125"/>
    </row>
    <row r="10" spans="1:10" s="30" customFormat="1" ht="12.75" customHeight="1" x14ac:dyDescent="0.2">
      <c r="A10" s="190" t="s">
        <v>10</v>
      </c>
      <c r="B10" s="190"/>
      <c r="C10" s="31">
        <f t="shared" si="0"/>
        <v>405590.37914999999</v>
      </c>
      <c r="D10" s="31">
        <f t="shared" si="1"/>
        <v>144064.13704999999</v>
      </c>
      <c r="E10" s="31">
        <f t="shared" si="1"/>
        <v>130626.82105</v>
      </c>
      <c r="F10" s="31">
        <f t="shared" si="1"/>
        <v>130899.42105</v>
      </c>
      <c r="G10" s="149"/>
      <c r="H10" s="125"/>
      <c r="I10" s="125"/>
      <c r="J10" s="125"/>
    </row>
    <row r="11" spans="1:10" s="30" customFormat="1" ht="12.75" customHeight="1" x14ac:dyDescent="0.2">
      <c r="A11" s="190" t="s">
        <v>11</v>
      </c>
      <c r="B11" s="190"/>
      <c r="C11" s="31">
        <f t="shared" si="0"/>
        <v>1649.4758477777777</v>
      </c>
      <c r="D11" s="31">
        <f t="shared" si="1"/>
        <v>993.3354966666667</v>
      </c>
      <c r="E11" s="31">
        <f t="shared" si="1"/>
        <v>328.07017555555558</v>
      </c>
      <c r="F11" s="31">
        <f t="shared" si="1"/>
        <v>328.07017555555558</v>
      </c>
      <c r="G11" s="149"/>
      <c r="H11" s="125"/>
      <c r="I11" s="125"/>
      <c r="J11" s="125"/>
    </row>
    <row r="12" spans="1:10" s="30" customFormat="1" x14ac:dyDescent="0.2">
      <c r="A12" s="190" t="s">
        <v>12</v>
      </c>
      <c r="B12" s="190"/>
      <c r="C12" s="31">
        <f t="shared" si="0"/>
        <v>0</v>
      </c>
      <c r="D12" s="31">
        <f t="shared" si="1"/>
        <v>0</v>
      </c>
      <c r="E12" s="31">
        <f t="shared" si="1"/>
        <v>0</v>
      </c>
      <c r="F12" s="31">
        <f t="shared" si="1"/>
        <v>0</v>
      </c>
      <c r="G12" s="149"/>
      <c r="H12" s="125"/>
      <c r="I12" s="125"/>
      <c r="J12" s="125"/>
    </row>
    <row r="13" spans="1:10" s="30" customFormat="1" ht="12.75" customHeight="1" x14ac:dyDescent="0.2">
      <c r="A13" s="190" t="s">
        <v>256</v>
      </c>
      <c r="B13" s="190"/>
      <c r="C13" s="31">
        <f t="shared" si="0"/>
        <v>0</v>
      </c>
      <c r="D13" s="31">
        <f t="shared" si="1"/>
        <v>0</v>
      </c>
      <c r="E13" s="31">
        <f t="shared" si="1"/>
        <v>0</v>
      </c>
      <c r="F13" s="31">
        <f t="shared" si="1"/>
        <v>0</v>
      </c>
      <c r="G13" s="149"/>
      <c r="H13" s="125"/>
      <c r="I13" s="125"/>
      <c r="J13" s="125"/>
    </row>
    <row r="14" spans="1:10" s="30" customFormat="1" ht="12.75" customHeight="1" x14ac:dyDescent="0.2">
      <c r="A14" s="190" t="s">
        <v>257</v>
      </c>
      <c r="B14" s="190"/>
      <c r="C14" s="31">
        <f t="shared" si="0"/>
        <v>277.77777777777777</v>
      </c>
      <c r="D14" s="31">
        <f t="shared" si="1"/>
        <v>166.66666666666669</v>
      </c>
      <c r="E14" s="31">
        <f t="shared" si="1"/>
        <v>55.555555555555557</v>
      </c>
      <c r="F14" s="31">
        <f t="shared" si="1"/>
        <v>55.555555555555557</v>
      </c>
      <c r="G14" s="149"/>
      <c r="H14" s="126"/>
      <c r="I14" s="126"/>
      <c r="J14" s="126"/>
    </row>
    <row r="15" spans="1:10" ht="36" customHeight="1" x14ac:dyDescent="0.2">
      <c r="A15" s="32"/>
      <c r="B15" s="191" t="s">
        <v>138</v>
      </c>
      <c r="C15" s="192"/>
      <c r="D15" s="192"/>
      <c r="E15" s="193"/>
      <c r="F15" s="24"/>
      <c r="G15" s="149" t="s">
        <v>585</v>
      </c>
      <c r="H15" s="111"/>
      <c r="I15" s="111" t="s">
        <v>481</v>
      </c>
      <c r="J15" s="111" t="s">
        <v>482</v>
      </c>
    </row>
    <row r="16" spans="1:10" ht="12.75" customHeight="1" x14ac:dyDescent="0.2">
      <c r="A16" s="165" t="s">
        <v>13</v>
      </c>
      <c r="B16" s="165"/>
      <c r="C16" s="33">
        <f>SUM(C17:C22)</f>
        <v>21318.167999999998</v>
      </c>
      <c r="D16" s="33">
        <f>SUM(D17:D22)</f>
        <v>11197.7</v>
      </c>
      <c r="E16" s="33">
        <f>SUM(E17:E22)</f>
        <v>5030.884</v>
      </c>
      <c r="F16" s="33">
        <f>SUM(F17:F22)</f>
        <v>5089.5839999999998</v>
      </c>
      <c r="G16" s="149"/>
      <c r="H16" s="112"/>
      <c r="I16" s="125"/>
      <c r="J16" s="125"/>
    </row>
    <row r="17" spans="1:13" ht="12.75" customHeight="1" x14ac:dyDescent="0.2">
      <c r="A17" s="165" t="s">
        <v>3</v>
      </c>
      <c r="B17" s="165"/>
      <c r="C17" s="33">
        <f t="shared" ref="C17:C22" si="2">D17+E17+F17</f>
        <v>4792.3</v>
      </c>
      <c r="D17" s="33">
        <f t="shared" ref="D17:F22" si="3">D25+D124+D151+D250</f>
        <v>4792.3</v>
      </c>
      <c r="E17" s="33">
        <f t="shared" si="3"/>
        <v>0</v>
      </c>
      <c r="F17" s="33">
        <f t="shared" si="3"/>
        <v>0</v>
      </c>
      <c r="G17" s="149"/>
      <c r="H17" s="112"/>
      <c r="I17" s="125"/>
      <c r="J17" s="125"/>
    </row>
    <row r="18" spans="1:13" ht="12.75" customHeight="1" x14ac:dyDescent="0.2">
      <c r="A18" s="165" t="s">
        <v>10</v>
      </c>
      <c r="B18" s="165"/>
      <c r="C18" s="33">
        <f t="shared" si="2"/>
        <v>16125.867999999999</v>
      </c>
      <c r="D18" s="33">
        <f t="shared" si="3"/>
        <v>6205.4</v>
      </c>
      <c r="E18" s="33">
        <f t="shared" si="3"/>
        <v>4930.884</v>
      </c>
      <c r="F18" s="33">
        <f t="shared" si="3"/>
        <v>4989.5839999999998</v>
      </c>
      <c r="G18" s="149"/>
      <c r="H18" s="112"/>
      <c r="I18" s="125"/>
      <c r="J18" s="125"/>
    </row>
    <row r="19" spans="1:13" ht="12.75" customHeight="1" x14ac:dyDescent="0.2">
      <c r="A19" s="165" t="s">
        <v>11</v>
      </c>
      <c r="B19" s="165"/>
      <c r="C19" s="33">
        <f t="shared" si="2"/>
        <v>400</v>
      </c>
      <c r="D19" s="33">
        <f t="shared" si="3"/>
        <v>200</v>
      </c>
      <c r="E19" s="33">
        <f t="shared" si="3"/>
        <v>100</v>
      </c>
      <c r="F19" s="33">
        <f t="shared" si="3"/>
        <v>100</v>
      </c>
      <c r="G19" s="149"/>
      <c r="H19" s="112"/>
      <c r="I19" s="125"/>
      <c r="J19" s="125"/>
    </row>
    <row r="20" spans="1:13" x14ac:dyDescent="0.2">
      <c r="A20" s="165" t="s">
        <v>12</v>
      </c>
      <c r="B20" s="165"/>
      <c r="C20" s="33">
        <f t="shared" si="2"/>
        <v>0</v>
      </c>
      <c r="D20" s="33">
        <f t="shared" si="3"/>
        <v>0</v>
      </c>
      <c r="E20" s="33">
        <f t="shared" si="3"/>
        <v>0</v>
      </c>
      <c r="F20" s="33">
        <f t="shared" si="3"/>
        <v>0</v>
      </c>
      <c r="G20" s="149"/>
      <c r="H20" s="112"/>
      <c r="I20" s="125"/>
      <c r="J20" s="125"/>
    </row>
    <row r="21" spans="1:13" x14ac:dyDescent="0.2">
      <c r="A21" s="172" t="s">
        <v>256</v>
      </c>
      <c r="B21" s="173"/>
      <c r="C21" s="33">
        <f t="shared" si="2"/>
        <v>0</v>
      </c>
      <c r="D21" s="33">
        <f t="shared" si="3"/>
        <v>0</v>
      </c>
      <c r="E21" s="33">
        <f t="shared" si="3"/>
        <v>0</v>
      </c>
      <c r="F21" s="33">
        <f t="shared" si="3"/>
        <v>0</v>
      </c>
      <c r="G21" s="149"/>
      <c r="H21" s="112"/>
      <c r="I21" s="125"/>
      <c r="J21" s="125"/>
    </row>
    <row r="22" spans="1:13" x14ac:dyDescent="0.2">
      <c r="A22" s="165" t="s">
        <v>257</v>
      </c>
      <c r="B22" s="165"/>
      <c r="C22" s="33">
        <f t="shared" si="2"/>
        <v>0</v>
      </c>
      <c r="D22" s="33">
        <f t="shared" si="3"/>
        <v>0</v>
      </c>
      <c r="E22" s="33">
        <f t="shared" si="3"/>
        <v>0</v>
      </c>
      <c r="F22" s="33">
        <f t="shared" si="3"/>
        <v>0</v>
      </c>
      <c r="G22" s="149"/>
      <c r="H22" s="113"/>
      <c r="I22" s="126"/>
      <c r="J22" s="126"/>
    </row>
    <row r="23" spans="1:13" ht="31.5" customHeight="1" x14ac:dyDescent="0.2">
      <c r="A23" s="34" t="s">
        <v>9</v>
      </c>
      <c r="B23" s="150" t="s">
        <v>228</v>
      </c>
      <c r="C23" s="188"/>
      <c r="D23" s="188"/>
      <c r="E23" s="189"/>
      <c r="F23" s="35"/>
      <c r="G23" s="186" t="s">
        <v>654</v>
      </c>
      <c r="H23" s="194" t="s">
        <v>483</v>
      </c>
      <c r="I23" s="111" t="s">
        <v>481</v>
      </c>
      <c r="J23" s="111" t="s">
        <v>482</v>
      </c>
      <c r="K23" s="47"/>
      <c r="L23" s="47"/>
      <c r="M23" s="47"/>
    </row>
    <row r="24" spans="1:13" ht="12.75" customHeight="1" x14ac:dyDescent="0.2">
      <c r="A24" s="165" t="s">
        <v>13</v>
      </c>
      <c r="B24" s="165"/>
      <c r="C24" s="33">
        <f>SUM(C25:C30)</f>
        <v>8297.7000000000007</v>
      </c>
      <c r="D24" s="33">
        <f>SUM(D25:D30)</f>
        <v>4647.7</v>
      </c>
      <c r="E24" s="33">
        <f>SUM(E25:E30)</f>
        <v>1850</v>
      </c>
      <c r="F24" s="33">
        <f>SUM(F25:F30)</f>
        <v>1800</v>
      </c>
      <c r="G24" s="186"/>
      <c r="H24" s="195"/>
      <c r="I24" s="125"/>
      <c r="J24" s="125"/>
      <c r="K24" s="47"/>
      <c r="L24" s="47"/>
      <c r="M24" s="47"/>
    </row>
    <row r="25" spans="1:13" ht="12.75" customHeight="1" x14ac:dyDescent="0.2">
      <c r="A25" s="165" t="s">
        <v>3</v>
      </c>
      <c r="B25" s="165"/>
      <c r="C25" s="33">
        <f t="shared" ref="C25:C30" si="4">D25+E25+F25</f>
        <v>1942.3</v>
      </c>
      <c r="D25" s="33">
        <f t="shared" ref="D25:D30" si="5">D33+D43+D51+D61+D70+D80+D89+D98+D107+D116</f>
        <v>1942.3</v>
      </c>
      <c r="E25" s="33">
        <f t="shared" ref="E25:F25" si="6">E33+E43+E51+E61+E70+E80+E89+E98+E107+E116</f>
        <v>0</v>
      </c>
      <c r="F25" s="33">
        <f t="shared" si="6"/>
        <v>0</v>
      </c>
      <c r="G25" s="186"/>
      <c r="H25" s="195"/>
      <c r="I25" s="125"/>
      <c r="J25" s="125"/>
    </row>
    <row r="26" spans="1:13" ht="12.75" customHeight="1" x14ac:dyDescent="0.2">
      <c r="A26" s="165" t="s">
        <v>10</v>
      </c>
      <c r="B26" s="165"/>
      <c r="C26" s="33">
        <f t="shared" si="4"/>
        <v>5955.4</v>
      </c>
      <c r="D26" s="33">
        <f t="shared" si="5"/>
        <v>2505.4</v>
      </c>
      <c r="E26" s="33">
        <f t="shared" ref="E26:F30" si="7">E34+E44+E52+E62+E71+E81+E90+E99+E108+E117</f>
        <v>1750</v>
      </c>
      <c r="F26" s="33">
        <f t="shared" si="7"/>
        <v>1700</v>
      </c>
      <c r="G26" s="186"/>
      <c r="H26" s="195"/>
      <c r="I26" s="125"/>
      <c r="J26" s="125"/>
    </row>
    <row r="27" spans="1:13" ht="12.75" customHeight="1" x14ac:dyDescent="0.2">
      <c r="A27" s="165" t="s">
        <v>11</v>
      </c>
      <c r="B27" s="165"/>
      <c r="C27" s="33">
        <f t="shared" si="4"/>
        <v>400</v>
      </c>
      <c r="D27" s="33">
        <f t="shared" si="5"/>
        <v>200</v>
      </c>
      <c r="E27" s="33">
        <f t="shared" si="7"/>
        <v>100</v>
      </c>
      <c r="F27" s="33">
        <f t="shared" si="7"/>
        <v>100</v>
      </c>
      <c r="G27" s="186"/>
      <c r="H27" s="195"/>
      <c r="I27" s="125"/>
      <c r="J27" s="125"/>
    </row>
    <row r="28" spans="1:13" x14ac:dyDescent="0.2">
      <c r="A28" s="165" t="s">
        <v>12</v>
      </c>
      <c r="B28" s="165"/>
      <c r="C28" s="33">
        <f t="shared" si="4"/>
        <v>0</v>
      </c>
      <c r="D28" s="33">
        <f t="shared" si="5"/>
        <v>0</v>
      </c>
      <c r="E28" s="33">
        <f t="shared" si="7"/>
        <v>0</v>
      </c>
      <c r="F28" s="33">
        <f t="shared" si="7"/>
        <v>0</v>
      </c>
      <c r="G28" s="186"/>
      <c r="H28" s="195"/>
      <c r="I28" s="125"/>
      <c r="J28" s="125"/>
    </row>
    <row r="29" spans="1:13" x14ac:dyDescent="0.2">
      <c r="A29" s="172" t="s">
        <v>256</v>
      </c>
      <c r="B29" s="173"/>
      <c r="C29" s="33">
        <f t="shared" si="4"/>
        <v>0</v>
      </c>
      <c r="D29" s="33">
        <f t="shared" si="5"/>
        <v>0</v>
      </c>
      <c r="E29" s="33">
        <f t="shared" si="7"/>
        <v>0</v>
      </c>
      <c r="F29" s="33">
        <f t="shared" si="7"/>
        <v>0</v>
      </c>
      <c r="G29" s="186"/>
      <c r="H29" s="195"/>
      <c r="I29" s="125"/>
      <c r="J29" s="125"/>
    </row>
    <row r="30" spans="1:13" x14ac:dyDescent="0.2">
      <c r="A30" s="165" t="s">
        <v>257</v>
      </c>
      <c r="B30" s="165"/>
      <c r="C30" s="33">
        <f t="shared" si="4"/>
        <v>0</v>
      </c>
      <c r="D30" s="33">
        <f t="shared" si="5"/>
        <v>0</v>
      </c>
      <c r="E30" s="33">
        <f t="shared" si="7"/>
        <v>0</v>
      </c>
      <c r="F30" s="33">
        <f t="shared" si="7"/>
        <v>0</v>
      </c>
      <c r="G30" s="186"/>
      <c r="H30" s="196"/>
      <c r="I30" s="126"/>
      <c r="J30" s="126"/>
    </row>
    <row r="31" spans="1:13" ht="39" customHeight="1" x14ac:dyDescent="0.2">
      <c r="A31" s="75" t="s">
        <v>14</v>
      </c>
      <c r="B31" s="167" t="s">
        <v>208</v>
      </c>
      <c r="C31" s="168"/>
      <c r="D31" s="168"/>
      <c r="E31" s="155"/>
      <c r="F31" s="24"/>
      <c r="G31" s="149" t="s">
        <v>585</v>
      </c>
      <c r="H31" s="149" t="s">
        <v>209</v>
      </c>
      <c r="I31" s="111" t="s">
        <v>594</v>
      </c>
      <c r="J31" s="111" t="s">
        <v>595</v>
      </c>
    </row>
    <row r="32" spans="1:13" x14ac:dyDescent="0.2">
      <c r="A32" s="165" t="s">
        <v>13</v>
      </c>
      <c r="B32" s="165"/>
      <c r="C32" s="33">
        <f t="shared" ref="C32:C38" si="8">D32+E32+F32</f>
        <v>4400</v>
      </c>
      <c r="D32" s="33">
        <f>SUM(D33:D38)</f>
        <v>2200</v>
      </c>
      <c r="E32" s="33">
        <f>SUM(E33:E38)</f>
        <v>1100</v>
      </c>
      <c r="F32" s="33">
        <f>SUM(F33:F38)</f>
        <v>1100</v>
      </c>
      <c r="G32" s="149"/>
      <c r="H32" s="149"/>
      <c r="I32" s="125"/>
      <c r="J32" s="125"/>
    </row>
    <row r="33" spans="1:10" x14ac:dyDescent="0.2">
      <c r="A33" s="165" t="s">
        <v>3</v>
      </c>
      <c r="B33" s="165"/>
      <c r="C33" s="33">
        <f t="shared" si="8"/>
        <v>0</v>
      </c>
      <c r="D33" s="33">
        <v>0</v>
      </c>
      <c r="E33" s="33">
        <v>0</v>
      </c>
      <c r="F33" s="33">
        <v>0</v>
      </c>
      <c r="G33" s="149"/>
      <c r="H33" s="149"/>
      <c r="I33" s="125"/>
      <c r="J33" s="125"/>
    </row>
    <row r="34" spans="1:10" x14ac:dyDescent="0.2">
      <c r="A34" s="165" t="s">
        <v>10</v>
      </c>
      <c r="B34" s="165"/>
      <c r="C34" s="33">
        <f t="shared" si="8"/>
        <v>4000</v>
      </c>
      <c r="D34" s="33">
        <v>2000</v>
      </c>
      <c r="E34" s="33">
        <v>1000</v>
      </c>
      <c r="F34" s="33">
        <v>1000</v>
      </c>
      <c r="G34" s="149"/>
      <c r="H34" s="149"/>
      <c r="I34" s="125"/>
      <c r="J34" s="125"/>
    </row>
    <row r="35" spans="1:10" x14ac:dyDescent="0.2">
      <c r="A35" s="165" t="s">
        <v>11</v>
      </c>
      <c r="B35" s="165"/>
      <c r="C35" s="33">
        <f t="shared" si="8"/>
        <v>400</v>
      </c>
      <c r="D35" s="33">
        <v>200</v>
      </c>
      <c r="E35" s="33">
        <v>100</v>
      </c>
      <c r="F35" s="33">
        <v>100</v>
      </c>
      <c r="G35" s="149"/>
      <c r="H35" s="149"/>
      <c r="I35" s="125"/>
      <c r="J35" s="125"/>
    </row>
    <row r="36" spans="1:10" x14ac:dyDescent="0.2">
      <c r="A36" s="165" t="s">
        <v>12</v>
      </c>
      <c r="B36" s="165"/>
      <c r="C36" s="33">
        <f t="shared" si="8"/>
        <v>0</v>
      </c>
      <c r="D36" s="33">
        <v>0</v>
      </c>
      <c r="E36" s="33">
        <v>0</v>
      </c>
      <c r="F36" s="33">
        <v>0</v>
      </c>
      <c r="G36" s="149"/>
      <c r="H36" s="149"/>
      <c r="I36" s="125"/>
      <c r="J36" s="125"/>
    </row>
    <row r="37" spans="1:10" x14ac:dyDescent="0.2">
      <c r="A37" s="172" t="s">
        <v>256</v>
      </c>
      <c r="B37" s="173"/>
      <c r="C37" s="33">
        <f t="shared" si="8"/>
        <v>0</v>
      </c>
      <c r="D37" s="33">
        <v>0</v>
      </c>
      <c r="E37" s="33">
        <v>0</v>
      </c>
      <c r="F37" s="33">
        <v>0</v>
      </c>
      <c r="G37" s="149"/>
      <c r="H37" s="149"/>
      <c r="I37" s="125"/>
      <c r="J37" s="125"/>
    </row>
    <row r="38" spans="1:10" x14ac:dyDescent="0.2">
      <c r="A38" s="165" t="s">
        <v>257</v>
      </c>
      <c r="B38" s="165"/>
      <c r="C38" s="33">
        <f t="shared" si="8"/>
        <v>0</v>
      </c>
      <c r="D38" s="33">
        <v>0</v>
      </c>
      <c r="E38" s="33">
        <v>0</v>
      </c>
      <c r="F38" s="33">
        <v>0</v>
      </c>
      <c r="G38" s="149"/>
      <c r="H38" s="149"/>
      <c r="I38" s="126"/>
      <c r="J38" s="126"/>
    </row>
    <row r="39" spans="1:10" s="22" customFormat="1" ht="72.75" customHeight="1" x14ac:dyDescent="0.2">
      <c r="A39" s="177" t="s">
        <v>306</v>
      </c>
      <c r="B39" s="178"/>
      <c r="C39" s="178"/>
      <c r="D39" s="178"/>
      <c r="E39" s="179"/>
      <c r="F39" s="83"/>
      <c r="G39" s="33" t="s">
        <v>585</v>
      </c>
      <c r="H39" s="33" t="s">
        <v>310</v>
      </c>
      <c r="I39" s="75" t="s">
        <v>1</v>
      </c>
      <c r="J39" s="75" t="s">
        <v>493</v>
      </c>
    </row>
    <row r="40" spans="1:10" s="22" customFormat="1" ht="24" customHeight="1" x14ac:dyDescent="0.2">
      <c r="A40" s="82"/>
      <c r="B40" s="36" t="s">
        <v>221</v>
      </c>
      <c r="C40" s="37">
        <f>SUM(D40:F40)</f>
        <v>4000</v>
      </c>
      <c r="D40" s="37">
        <f>D34</f>
        <v>2000</v>
      </c>
      <c r="E40" s="37">
        <f t="shared" ref="E40:F40" si="9">E34</f>
        <v>1000</v>
      </c>
      <c r="F40" s="37">
        <f t="shared" si="9"/>
        <v>1000</v>
      </c>
      <c r="G40" s="78"/>
      <c r="H40" s="78"/>
      <c r="I40" s="75"/>
      <c r="J40" s="75"/>
    </row>
    <row r="41" spans="1:10" ht="36.75" customHeight="1" x14ac:dyDescent="0.2">
      <c r="A41" s="75" t="s">
        <v>54</v>
      </c>
      <c r="B41" s="167" t="s">
        <v>154</v>
      </c>
      <c r="C41" s="168"/>
      <c r="D41" s="168"/>
      <c r="E41" s="155"/>
      <c r="F41" s="38"/>
      <c r="G41" s="149" t="s">
        <v>585</v>
      </c>
      <c r="H41" s="149" t="s">
        <v>210</v>
      </c>
      <c r="I41" s="111" t="s">
        <v>594</v>
      </c>
      <c r="J41" s="111" t="s">
        <v>595</v>
      </c>
    </row>
    <row r="42" spans="1:10" x14ac:dyDescent="0.2">
      <c r="A42" s="165" t="s">
        <v>13</v>
      </c>
      <c r="B42" s="165"/>
      <c r="C42" s="33">
        <f t="shared" ref="C42:C48" si="10">D42+E42+F42</f>
        <v>152.9</v>
      </c>
      <c r="D42" s="33">
        <f>SUM(D43:D48)</f>
        <v>52.9</v>
      </c>
      <c r="E42" s="33">
        <f>SUM(E43:E48)</f>
        <v>50</v>
      </c>
      <c r="F42" s="33">
        <f>SUM(F43:F48)</f>
        <v>50</v>
      </c>
      <c r="G42" s="149"/>
      <c r="H42" s="149"/>
      <c r="I42" s="125"/>
      <c r="J42" s="125"/>
    </row>
    <row r="43" spans="1:10" x14ac:dyDescent="0.2">
      <c r="A43" s="165" t="s">
        <v>3</v>
      </c>
      <c r="B43" s="165"/>
      <c r="C43" s="33">
        <f t="shared" si="10"/>
        <v>0</v>
      </c>
      <c r="D43" s="33">
        <v>0</v>
      </c>
      <c r="E43" s="33">
        <v>0</v>
      </c>
      <c r="F43" s="33">
        <v>0</v>
      </c>
      <c r="G43" s="149"/>
      <c r="H43" s="149"/>
      <c r="I43" s="125"/>
      <c r="J43" s="125"/>
    </row>
    <row r="44" spans="1:10" x14ac:dyDescent="0.2">
      <c r="A44" s="165" t="s">
        <v>10</v>
      </c>
      <c r="B44" s="165"/>
      <c r="C44" s="33">
        <f t="shared" si="10"/>
        <v>152.9</v>
      </c>
      <c r="D44" s="33">
        <v>52.9</v>
      </c>
      <c r="E44" s="33">
        <v>50</v>
      </c>
      <c r="F44" s="33">
        <v>50</v>
      </c>
      <c r="G44" s="149"/>
      <c r="H44" s="149"/>
      <c r="I44" s="125"/>
      <c r="J44" s="125"/>
    </row>
    <row r="45" spans="1:10" x14ac:dyDescent="0.2">
      <c r="A45" s="165" t="s">
        <v>11</v>
      </c>
      <c r="B45" s="165"/>
      <c r="C45" s="33">
        <f t="shared" si="10"/>
        <v>0</v>
      </c>
      <c r="D45" s="33">
        <v>0</v>
      </c>
      <c r="E45" s="33">
        <v>0</v>
      </c>
      <c r="F45" s="33">
        <v>0</v>
      </c>
      <c r="G45" s="149"/>
      <c r="H45" s="149"/>
      <c r="I45" s="125"/>
      <c r="J45" s="125"/>
    </row>
    <row r="46" spans="1:10" x14ac:dyDescent="0.2">
      <c r="A46" s="165" t="s">
        <v>12</v>
      </c>
      <c r="B46" s="165"/>
      <c r="C46" s="33">
        <f t="shared" si="10"/>
        <v>0</v>
      </c>
      <c r="D46" s="33">
        <v>0</v>
      </c>
      <c r="E46" s="33">
        <v>0</v>
      </c>
      <c r="F46" s="33">
        <v>0</v>
      </c>
      <c r="G46" s="149"/>
      <c r="H46" s="149"/>
      <c r="I46" s="125"/>
      <c r="J46" s="125"/>
    </row>
    <row r="47" spans="1:10" x14ac:dyDescent="0.2">
      <c r="A47" s="172" t="s">
        <v>256</v>
      </c>
      <c r="B47" s="173"/>
      <c r="C47" s="33">
        <f t="shared" si="10"/>
        <v>0</v>
      </c>
      <c r="D47" s="33">
        <v>0</v>
      </c>
      <c r="E47" s="33">
        <v>0</v>
      </c>
      <c r="F47" s="33">
        <v>0</v>
      </c>
      <c r="G47" s="149"/>
      <c r="H47" s="149"/>
      <c r="I47" s="125"/>
      <c r="J47" s="125"/>
    </row>
    <row r="48" spans="1:10" ht="11.25" customHeight="1" x14ac:dyDescent="0.2">
      <c r="A48" s="172" t="s">
        <v>257</v>
      </c>
      <c r="B48" s="173"/>
      <c r="C48" s="33">
        <f t="shared" si="10"/>
        <v>0</v>
      </c>
      <c r="D48" s="33">
        <v>0</v>
      </c>
      <c r="E48" s="33">
        <v>0</v>
      </c>
      <c r="F48" s="33">
        <v>0</v>
      </c>
      <c r="G48" s="149"/>
      <c r="H48" s="149"/>
      <c r="I48" s="126"/>
      <c r="J48" s="126"/>
    </row>
    <row r="49" spans="1:10" ht="36.75" customHeight="1" x14ac:dyDescent="0.2">
      <c r="A49" s="75" t="s">
        <v>46</v>
      </c>
      <c r="B49" s="167" t="s">
        <v>464</v>
      </c>
      <c r="C49" s="168"/>
      <c r="D49" s="168"/>
      <c r="E49" s="155"/>
      <c r="F49" s="38"/>
      <c r="G49" s="149" t="s">
        <v>585</v>
      </c>
      <c r="H49" s="149" t="s">
        <v>158</v>
      </c>
      <c r="I49" s="111" t="s">
        <v>594</v>
      </c>
      <c r="J49" s="111" t="s">
        <v>595</v>
      </c>
    </row>
    <row r="50" spans="1:10" ht="12.75" customHeight="1" x14ac:dyDescent="0.2">
      <c r="A50" s="165"/>
      <c r="B50" s="165"/>
      <c r="C50" s="33">
        <f t="shared" ref="C50:C56" si="11">D50+E50+F50</f>
        <v>1000</v>
      </c>
      <c r="D50" s="33">
        <f>SUM(D51:D56)</f>
        <v>1000</v>
      </c>
      <c r="E50" s="33">
        <f>SUM(E51:E56)</f>
        <v>0</v>
      </c>
      <c r="F50" s="33">
        <f>SUM(F51:F56)</f>
        <v>0</v>
      </c>
      <c r="G50" s="149"/>
      <c r="H50" s="149"/>
      <c r="I50" s="125"/>
      <c r="J50" s="125"/>
    </row>
    <row r="51" spans="1:10" ht="12.75" customHeight="1" x14ac:dyDescent="0.2">
      <c r="A51" s="165" t="s">
        <v>3</v>
      </c>
      <c r="B51" s="165"/>
      <c r="C51" s="33">
        <f t="shared" si="11"/>
        <v>950</v>
      </c>
      <c r="D51" s="33">
        <v>950</v>
      </c>
      <c r="E51" s="33">
        <v>0</v>
      </c>
      <c r="F51" s="33">
        <v>0</v>
      </c>
      <c r="G51" s="149"/>
      <c r="H51" s="149"/>
      <c r="I51" s="125"/>
      <c r="J51" s="125"/>
    </row>
    <row r="52" spans="1:10" ht="12.75" customHeight="1" x14ac:dyDescent="0.2">
      <c r="A52" s="165" t="s">
        <v>10</v>
      </c>
      <c r="B52" s="165"/>
      <c r="C52" s="33">
        <f t="shared" si="11"/>
        <v>50</v>
      </c>
      <c r="D52" s="33">
        <v>50</v>
      </c>
      <c r="E52" s="33">
        <v>0</v>
      </c>
      <c r="F52" s="33">
        <v>0</v>
      </c>
      <c r="G52" s="149"/>
      <c r="H52" s="149"/>
      <c r="I52" s="125"/>
      <c r="J52" s="125"/>
    </row>
    <row r="53" spans="1:10" ht="12.75" customHeight="1" x14ac:dyDescent="0.2">
      <c r="A53" s="165" t="s">
        <v>11</v>
      </c>
      <c r="B53" s="165"/>
      <c r="C53" s="33">
        <f t="shared" si="11"/>
        <v>0</v>
      </c>
      <c r="D53" s="33">
        <v>0</v>
      </c>
      <c r="E53" s="33">
        <v>0</v>
      </c>
      <c r="F53" s="33">
        <v>0</v>
      </c>
      <c r="G53" s="149"/>
      <c r="H53" s="149"/>
      <c r="I53" s="125"/>
      <c r="J53" s="125"/>
    </row>
    <row r="54" spans="1:10" x14ac:dyDescent="0.2">
      <c r="A54" s="165" t="s">
        <v>12</v>
      </c>
      <c r="B54" s="165"/>
      <c r="C54" s="33">
        <f t="shared" si="11"/>
        <v>0</v>
      </c>
      <c r="D54" s="33">
        <v>0</v>
      </c>
      <c r="E54" s="33">
        <v>0</v>
      </c>
      <c r="F54" s="33">
        <v>0</v>
      </c>
      <c r="G54" s="149"/>
      <c r="H54" s="149"/>
      <c r="I54" s="125"/>
      <c r="J54" s="125"/>
    </row>
    <row r="55" spans="1:10" x14ac:dyDescent="0.2">
      <c r="A55" s="172" t="s">
        <v>256</v>
      </c>
      <c r="B55" s="173"/>
      <c r="C55" s="33">
        <f t="shared" si="11"/>
        <v>0</v>
      </c>
      <c r="D55" s="33">
        <v>0</v>
      </c>
      <c r="E55" s="33">
        <v>0</v>
      </c>
      <c r="F55" s="33">
        <v>0</v>
      </c>
      <c r="G55" s="149"/>
      <c r="H55" s="149"/>
      <c r="I55" s="125"/>
      <c r="J55" s="125"/>
    </row>
    <row r="56" spans="1:10" ht="12.75" customHeight="1" x14ac:dyDescent="0.2">
      <c r="A56" s="165" t="s">
        <v>257</v>
      </c>
      <c r="B56" s="165"/>
      <c r="C56" s="33">
        <f t="shared" si="11"/>
        <v>0</v>
      </c>
      <c r="D56" s="33">
        <v>0</v>
      </c>
      <c r="E56" s="33">
        <v>0</v>
      </c>
      <c r="F56" s="33">
        <v>0</v>
      </c>
      <c r="G56" s="149"/>
      <c r="H56" s="149"/>
      <c r="I56" s="126"/>
      <c r="J56" s="126"/>
    </row>
    <row r="57" spans="1:10" ht="20.25" customHeight="1" x14ac:dyDescent="0.2">
      <c r="A57" s="111"/>
      <c r="B57" s="175" t="s">
        <v>224</v>
      </c>
      <c r="C57" s="33" t="s">
        <v>3</v>
      </c>
      <c r="D57" s="33">
        <f>D51</f>
        <v>950</v>
      </c>
      <c r="E57" s="33">
        <f t="shared" ref="E57:F57" si="12">E51</f>
        <v>0</v>
      </c>
      <c r="F57" s="33">
        <f t="shared" si="12"/>
        <v>0</v>
      </c>
      <c r="G57" s="78"/>
      <c r="H57" s="78"/>
      <c r="I57" s="69"/>
      <c r="J57" s="69"/>
    </row>
    <row r="58" spans="1:10" s="22" customFormat="1" ht="25.5" customHeight="1" x14ac:dyDescent="0.2">
      <c r="A58" s="113"/>
      <c r="B58" s="176"/>
      <c r="C58" s="37" t="s">
        <v>10</v>
      </c>
      <c r="D58" s="33">
        <f>D52</f>
        <v>50</v>
      </c>
      <c r="E58" s="33">
        <f t="shared" ref="E58:F58" si="13">E52</f>
        <v>0</v>
      </c>
      <c r="F58" s="33">
        <f t="shared" si="13"/>
        <v>0</v>
      </c>
      <c r="G58" s="78"/>
      <c r="H58" s="78"/>
      <c r="I58" s="76"/>
      <c r="J58" s="76"/>
    </row>
    <row r="59" spans="1:10" ht="20.25" customHeight="1" x14ac:dyDescent="0.2">
      <c r="A59" s="75" t="s">
        <v>55</v>
      </c>
      <c r="B59" s="167" t="s">
        <v>343</v>
      </c>
      <c r="C59" s="168"/>
      <c r="D59" s="168"/>
      <c r="E59" s="155"/>
      <c r="F59" s="39"/>
      <c r="G59" s="127" t="s">
        <v>585</v>
      </c>
      <c r="H59" s="149" t="s">
        <v>161</v>
      </c>
      <c r="I59" s="111" t="s">
        <v>594</v>
      </c>
      <c r="J59" s="111" t="s">
        <v>595</v>
      </c>
    </row>
    <row r="60" spans="1:10" x14ac:dyDescent="0.2">
      <c r="A60" s="172" t="s">
        <v>13</v>
      </c>
      <c r="B60" s="173"/>
      <c r="C60" s="33">
        <f t="shared" ref="C60:C66" si="14">D60+E60+F60</f>
        <v>150</v>
      </c>
      <c r="D60" s="33">
        <f>SUM(D61,D62,D63,D64,D66)</f>
        <v>50</v>
      </c>
      <c r="E60" s="33">
        <f>SUM(E61,E62,E63,E64,E66)</f>
        <v>50</v>
      </c>
      <c r="F60" s="33">
        <f>SUM(F61,F62,F63,F64,F66)</f>
        <v>50</v>
      </c>
      <c r="G60" s="128"/>
      <c r="H60" s="149"/>
      <c r="I60" s="125"/>
      <c r="J60" s="125"/>
    </row>
    <row r="61" spans="1:10" ht="12" customHeight="1" x14ac:dyDescent="0.2">
      <c r="A61" s="172" t="s">
        <v>3</v>
      </c>
      <c r="B61" s="173"/>
      <c r="C61" s="33">
        <f t="shared" si="14"/>
        <v>0</v>
      </c>
      <c r="D61" s="33">
        <v>0</v>
      </c>
      <c r="E61" s="33">
        <v>0</v>
      </c>
      <c r="F61" s="33">
        <v>0</v>
      </c>
      <c r="G61" s="128"/>
      <c r="H61" s="149"/>
      <c r="I61" s="125"/>
      <c r="J61" s="125"/>
    </row>
    <row r="62" spans="1:10" ht="12" customHeight="1" x14ac:dyDescent="0.2">
      <c r="A62" s="172" t="s">
        <v>10</v>
      </c>
      <c r="B62" s="173"/>
      <c r="C62" s="33">
        <f t="shared" si="14"/>
        <v>150</v>
      </c>
      <c r="D62" s="33">
        <v>50</v>
      </c>
      <c r="E62" s="33">
        <v>50</v>
      </c>
      <c r="F62" s="33">
        <v>50</v>
      </c>
      <c r="G62" s="128"/>
      <c r="H62" s="149"/>
      <c r="I62" s="125"/>
      <c r="J62" s="125"/>
    </row>
    <row r="63" spans="1:10" ht="12" customHeight="1" x14ac:dyDescent="0.2">
      <c r="A63" s="172" t="s">
        <v>11</v>
      </c>
      <c r="B63" s="173"/>
      <c r="C63" s="33">
        <f t="shared" si="14"/>
        <v>0</v>
      </c>
      <c r="D63" s="33">
        <v>0</v>
      </c>
      <c r="E63" s="33">
        <v>0</v>
      </c>
      <c r="F63" s="33">
        <v>0</v>
      </c>
      <c r="G63" s="128"/>
      <c r="H63" s="149"/>
      <c r="I63" s="125"/>
      <c r="J63" s="125"/>
    </row>
    <row r="64" spans="1:10" ht="12" customHeight="1" x14ac:dyDescent="0.2">
      <c r="A64" s="172" t="s">
        <v>12</v>
      </c>
      <c r="B64" s="173"/>
      <c r="C64" s="33">
        <f t="shared" si="14"/>
        <v>0</v>
      </c>
      <c r="D64" s="33">
        <v>0</v>
      </c>
      <c r="E64" s="33">
        <v>0</v>
      </c>
      <c r="F64" s="33">
        <v>0</v>
      </c>
      <c r="G64" s="128"/>
      <c r="H64" s="149"/>
      <c r="I64" s="125"/>
      <c r="J64" s="125"/>
    </row>
    <row r="65" spans="1:10" ht="12" customHeight="1" x14ac:dyDescent="0.2">
      <c r="A65" s="172" t="s">
        <v>256</v>
      </c>
      <c r="B65" s="173"/>
      <c r="C65" s="33">
        <f t="shared" si="14"/>
        <v>0</v>
      </c>
      <c r="D65" s="33">
        <v>0</v>
      </c>
      <c r="E65" s="33">
        <v>0</v>
      </c>
      <c r="F65" s="33">
        <v>0</v>
      </c>
      <c r="G65" s="128"/>
      <c r="H65" s="149"/>
      <c r="I65" s="125"/>
      <c r="J65" s="125"/>
    </row>
    <row r="66" spans="1:10" ht="12" customHeight="1" x14ac:dyDescent="0.2">
      <c r="A66" s="172" t="s">
        <v>257</v>
      </c>
      <c r="B66" s="173"/>
      <c r="C66" s="33">
        <f t="shared" si="14"/>
        <v>0</v>
      </c>
      <c r="D66" s="33">
        <v>0</v>
      </c>
      <c r="E66" s="33">
        <v>0</v>
      </c>
      <c r="F66" s="33">
        <v>0</v>
      </c>
      <c r="G66" s="129"/>
      <c r="H66" s="149"/>
      <c r="I66" s="126"/>
      <c r="J66" s="126"/>
    </row>
    <row r="67" spans="1:10" ht="72" x14ac:dyDescent="0.2">
      <c r="A67" s="77"/>
      <c r="B67" s="183" t="s">
        <v>344</v>
      </c>
      <c r="C67" s="184"/>
      <c r="D67" s="184"/>
      <c r="E67" s="185"/>
      <c r="F67" s="41"/>
      <c r="G67" s="73" t="s">
        <v>585</v>
      </c>
      <c r="H67" s="78" t="s">
        <v>310</v>
      </c>
      <c r="I67" s="76" t="s">
        <v>310</v>
      </c>
      <c r="J67" s="75" t="s">
        <v>503</v>
      </c>
    </row>
    <row r="68" spans="1:10" ht="51" customHeight="1" x14ac:dyDescent="0.2">
      <c r="A68" s="75" t="s">
        <v>492</v>
      </c>
      <c r="B68" s="167" t="s">
        <v>489</v>
      </c>
      <c r="C68" s="168"/>
      <c r="D68" s="168"/>
      <c r="E68" s="155"/>
      <c r="F68" s="39"/>
      <c r="G68" s="149" t="s">
        <v>585</v>
      </c>
      <c r="H68" s="149" t="s">
        <v>211</v>
      </c>
      <c r="I68" s="111" t="s">
        <v>594</v>
      </c>
      <c r="J68" s="111" t="s">
        <v>595</v>
      </c>
    </row>
    <row r="69" spans="1:10" x14ac:dyDescent="0.2">
      <c r="A69" s="165" t="s">
        <v>13</v>
      </c>
      <c r="B69" s="165"/>
      <c r="C69" s="33">
        <f t="shared" ref="C69:C75" si="15">D69+E69+F69</f>
        <v>200</v>
      </c>
      <c r="D69" s="33">
        <f>SUM(D70:D75)</f>
        <v>0</v>
      </c>
      <c r="E69" s="33">
        <f>SUM(E70:E75)</f>
        <v>100</v>
      </c>
      <c r="F69" s="33">
        <f>SUM(F70:F75)</f>
        <v>100</v>
      </c>
      <c r="G69" s="149"/>
      <c r="H69" s="149"/>
      <c r="I69" s="125"/>
      <c r="J69" s="125"/>
    </row>
    <row r="70" spans="1:10" x14ac:dyDescent="0.2">
      <c r="A70" s="165" t="s">
        <v>3</v>
      </c>
      <c r="B70" s="165"/>
      <c r="C70" s="33">
        <f t="shared" si="15"/>
        <v>0</v>
      </c>
      <c r="D70" s="33">
        <v>0</v>
      </c>
      <c r="E70" s="33">
        <v>0</v>
      </c>
      <c r="F70" s="33">
        <v>0</v>
      </c>
      <c r="G70" s="149"/>
      <c r="H70" s="149"/>
      <c r="I70" s="125"/>
      <c r="J70" s="125"/>
    </row>
    <row r="71" spans="1:10" x14ac:dyDescent="0.2">
      <c r="A71" s="165" t="s">
        <v>10</v>
      </c>
      <c r="B71" s="165"/>
      <c r="C71" s="33">
        <f t="shared" si="15"/>
        <v>200</v>
      </c>
      <c r="D71" s="33">
        <v>0</v>
      </c>
      <c r="E71" s="33">
        <v>100</v>
      </c>
      <c r="F71" s="33">
        <v>100</v>
      </c>
      <c r="G71" s="149"/>
      <c r="H71" s="149"/>
      <c r="I71" s="125"/>
      <c r="J71" s="125"/>
    </row>
    <row r="72" spans="1:10" x14ac:dyDescent="0.2">
      <c r="A72" s="165" t="s">
        <v>11</v>
      </c>
      <c r="B72" s="165"/>
      <c r="C72" s="33">
        <f t="shared" si="15"/>
        <v>0</v>
      </c>
      <c r="D72" s="33">
        <v>0</v>
      </c>
      <c r="E72" s="33">
        <v>0</v>
      </c>
      <c r="F72" s="33">
        <v>0</v>
      </c>
      <c r="G72" s="149"/>
      <c r="H72" s="149"/>
      <c r="I72" s="125"/>
      <c r="J72" s="125"/>
    </row>
    <row r="73" spans="1:10" x14ac:dyDescent="0.2">
      <c r="A73" s="165" t="s">
        <v>12</v>
      </c>
      <c r="B73" s="165"/>
      <c r="C73" s="33">
        <f t="shared" si="15"/>
        <v>0</v>
      </c>
      <c r="D73" s="33">
        <v>0</v>
      </c>
      <c r="E73" s="33">
        <v>0</v>
      </c>
      <c r="F73" s="33">
        <v>0</v>
      </c>
      <c r="G73" s="149"/>
      <c r="H73" s="149"/>
      <c r="I73" s="125"/>
      <c r="J73" s="125"/>
    </row>
    <row r="74" spans="1:10" x14ac:dyDescent="0.2">
      <c r="A74" s="172" t="s">
        <v>256</v>
      </c>
      <c r="B74" s="173"/>
      <c r="C74" s="33">
        <f t="shared" si="15"/>
        <v>0</v>
      </c>
      <c r="D74" s="33">
        <v>0</v>
      </c>
      <c r="E74" s="33">
        <v>0</v>
      </c>
      <c r="F74" s="33">
        <v>0</v>
      </c>
      <c r="G74" s="149"/>
      <c r="H74" s="149"/>
      <c r="I74" s="125"/>
      <c r="J74" s="125"/>
    </row>
    <row r="75" spans="1:10" ht="21" customHeight="1" x14ac:dyDescent="0.2">
      <c r="A75" s="165" t="s">
        <v>257</v>
      </c>
      <c r="B75" s="165"/>
      <c r="C75" s="33">
        <f t="shared" si="15"/>
        <v>0</v>
      </c>
      <c r="D75" s="33">
        <v>0</v>
      </c>
      <c r="E75" s="33">
        <v>0</v>
      </c>
      <c r="F75" s="33">
        <v>0</v>
      </c>
      <c r="G75" s="149"/>
      <c r="H75" s="149"/>
      <c r="I75" s="126"/>
      <c r="J75" s="126"/>
    </row>
    <row r="76" spans="1:10" ht="20.25" customHeight="1" x14ac:dyDescent="0.2">
      <c r="A76" s="111"/>
      <c r="B76" s="175" t="s">
        <v>305</v>
      </c>
      <c r="C76" s="33" t="s">
        <v>3</v>
      </c>
      <c r="D76" s="33">
        <f>D70</f>
        <v>0</v>
      </c>
      <c r="E76" s="33">
        <f t="shared" ref="E76:F76" si="16">E70</f>
        <v>0</v>
      </c>
      <c r="F76" s="33">
        <f t="shared" si="16"/>
        <v>0</v>
      </c>
      <c r="G76" s="78"/>
      <c r="H76" s="78"/>
      <c r="I76" s="69"/>
      <c r="J76" s="69"/>
    </row>
    <row r="77" spans="1:10" s="22" customFormat="1" ht="25.5" customHeight="1" x14ac:dyDescent="0.2">
      <c r="A77" s="113"/>
      <c r="B77" s="176"/>
      <c r="C77" s="37" t="s">
        <v>10</v>
      </c>
      <c r="D77" s="33">
        <f>D71</f>
        <v>0</v>
      </c>
      <c r="E77" s="33">
        <f t="shared" ref="E77:F77" si="17">E71</f>
        <v>100</v>
      </c>
      <c r="F77" s="33">
        <f t="shared" si="17"/>
        <v>100</v>
      </c>
      <c r="G77" s="78"/>
      <c r="H77" s="78"/>
      <c r="I77" s="76"/>
      <c r="J77" s="76"/>
    </row>
    <row r="78" spans="1:10" ht="27" customHeight="1" x14ac:dyDescent="0.2">
      <c r="A78" s="75" t="s">
        <v>56</v>
      </c>
      <c r="B78" s="167" t="s">
        <v>40</v>
      </c>
      <c r="C78" s="168"/>
      <c r="D78" s="168"/>
      <c r="E78" s="155"/>
      <c r="F78" s="39"/>
      <c r="G78" s="127" t="s">
        <v>359</v>
      </c>
      <c r="H78" s="149" t="s">
        <v>159</v>
      </c>
      <c r="I78" s="111" t="s">
        <v>594</v>
      </c>
      <c r="J78" s="111" t="s">
        <v>595</v>
      </c>
    </row>
    <row r="79" spans="1:10" x14ac:dyDescent="0.2">
      <c r="A79" s="165" t="s">
        <v>13</v>
      </c>
      <c r="B79" s="165"/>
      <c r="C79" s="33">
        <f t="shared" ref="C79:C85" si="18">D79+E79+F79</f>
        <v>0</v>
      </c>
      <c r="D79" s="33">
        <f>SUM(D80:D85)</f>
        <v>0</v>
      </c>
      <c r="E79" s="33">
        <f>SUM(E80:E85)</f>
        <v>0</v>
      </c>
      <c r="F79" s="33">
        <f>SUM(F80:F85)</f>
        <v>0</v>
      </c>
      <c r="G79" s="128"/>
      <c r="H79" s="149"/>
      <c r="I79" s="125"/>
      <c r="J79" s="125"/>
    </row>
    <row r="80" spans="1:10" x14ac:dyDescent="0.2">
      <c r="A80" s="165" t="s">
        <v>3</v>
      </c>
      <c r="B80" s="165"/>
      <c r="C80" s="33">
        <f t="shared" si="18"/>
        <v>0</v>
      </c>
      <c r="D80" s="33">
        <v>0</v>
      </c>
      <c r="E80" s="33">
        <v>0</v>
      </c>
      <c r="F80" s="33">
        <v>0</v>
      </c>
      <c r="G80" s="128"/>
      <c r="H80" s="149"/>
      <c r="I80" s="125"/>
      <c r="J80" s="125"/>
    </row>
    <row r="81" spans="1:10" x14ac:dyDescent="0.2">
      <c r="A81" s="165" t="s">
        <v>10</v>
      </c>
      <c r="B81" s="165"/>
      <c r="C81" s="33">
        <f t="shared" si="18"/>
        <v>0</v>
      </c>
      <c r="D81" s="33">
        <v>0</v>
      </c>
      <c r="E81" s="33">
        <v>0</v>
      </c>
      <c r="F81" s="33">
        <v>0</v>
      </c>
      <c r="G81" s="128"/>
      <c r="H81" s="149"/>
      <c r="I81" s="125"/>
      <c r="J81" s="125"/>
    </row>
    <row r="82" spans="1:10" x14ac:dyDescent="0.2">
      <c r="A82" s="165" t="s">
        <v>11</v>
      </c>
      <c r="B82" s="165"/>
      <c r="C82" s="33">
        <f t="shared" si="18"/>
        <v>0</v>
      </c>
      <c r="D82" s="33">
        <v>0</v>
      </c>
      <c r="E82" s="33">
        <v>0</v>
      </c>
      <c r="F82" s="33">
        <v>0</v>
      </c>
      <c r="G82" s="128"/>
      <c r="H82" s="149"/>
      <c r="I82" s="125"/>
      <c r="J82" s="125"/>
    </row>
    <row r="83" spans="1:10" x14ac:dyDescent="0.2">
      <c r="A83" s="165" t="s">
        <v>12</v>
      </c>
      <c r="B83" s="165"/>
      <c r="C83" s="33">
        <f t="shared" si="18"/>
        <v>0</v>
      </c>
      <c r="D83" s="33">
        <v>0</v>
      </c>
      <c r="E83" s="33">
        <v>0</v>
      </c>
      <c r="F83" s="33">
        <v>0</v>
      </c>
      <c r="G83" s="128"/>
      <c r="H83" s="149"/>
      <c r="I83" s="125"/>
      <c r="J83" s="125"/>
    </row>
    <row r="84" spans="1:10" x14ac:dyDescent="0.2">
      <c r="A84" s="172" t="s">
        <v>256</v>
      </c>
      <c r="B84" s="173"/>
      <c r="C84" s="33">
        <f t="shared" si="18"/>
        <v>0</v>
      </c>
      <c r="D84" s="33">
        <v>0</v>
      </c>
      <c r="E84" s="33">
        <v>0</v>
      </c>
      <c r="F84" s="33">
        <v>0</v>
      </c>
      <c r="G84" s="128"/>
      <c r="H84" s="149"/>
      <c r="I84" s="125"/>
      <c r="J84" s="125"/>
    </row>
    <row r="85" spans="1:10" x14ac:dyDescent="0.2">
      <c r="A85" s="165" t="s">
        <v>257</v>
      </c>
      <c r="B85" s="165"/>
      <c r="C85" s="33">
        <f t="shared" si="18"/>
        <v>0</v>
      </c>
      <c r="D85" s="33">
        <v>0</v>
      </c>
      <c r="E85" s="33">
        <v>0</v>
      </c>
      <c r="F85" s="33">
        <v>0</v>
      </c>
      <c r="G85" s="129"/>
      <c r="H85" s="149"/>
      <c r="I85" s="126"/>
      <c r="J85" s="126"/>
    </row>
    <row r="86" spans="1:10" s="22" customFormat="1" ht="35.25" customHeight="1" x14ac:dyDescent="0.2">
      <c r="A86" s="116" t="s">
        <v>345</v>
      </c>
      <c r="B86" s="117"/>
      <c r="C86" s="117"/>
      <c r="D86" s="117"/>
      <c r="E86" s="156"/>
      <c r="F86" s="83"/>
      <c r="G86" s="78" t="s">
        <v>359</v>
      </c>
      <c r="H86" s="78" t="s">
        <v>1</v>
      </c>
      <c r="I86" s="76" t="s">
        <v>310</v>
      </c>
      <c r="J86" s="75" t="s">
        <v>504</v>
      </c>
    </row>
    <row r="87" spans="1:10" ht="25.5" customHeight="1" x14ac:dyDescent="0.2">
      <c r="A87" s="75" t="s">
        <v>57</v>
      </c>
      <c r="B87" s="180" t="s">
        <v>39</v>
      </c>
      <c r="C87" s="181"/>
      <c r="D87" s="181"/>
      <c r="E87" s="182"/>
      <c r="F87" s="38"/>
      <c r="G87" s="149" t="s">
        <v>586</v>
      </c>
      <c r="H87" s="149" t="s">
        <v>160</v>
      </c>
      <c r="I87" s="111" t="s">
        <v>594</v>
      </c>
      <c r="J87" s="111" t="s">
        <v>595</v>
      </c>
    </row>
    <row r="88" spans="1:10" x14ac:dyDescent="0.2">
      <c r="A88" s="165" t="s">
        <v>13</v>
      </c>
      <c r="B88" s="165"/>
      <c r="C88" s="33">
        <f t="shared" ref="C88:C94" si="19">D88+E88+F88</f>
        <v>550</v>
      </c>
      <c r="D88" s="33">
        <f>SUM(D89:D94)</f>
        <v>350</v>
      </c>
      <c r="E88" s="33">
        <f>SUM(E89:E94)</f>
        <v>100</v>
      </c>
      <c r="F88" s="33">
        <f>SUM(F89:F94)</f>
        <v>100</v>
      </c>
      <c r="G88" s="149"/>
      <c r="H88" s="149"/>
      <c r="I88" s="125"/>
      <c r="J88" s="125"/>
    </row>
    <row r="89" spans="1:10" x14ac:dyDescent="0.2">
      <c r="A89" s="165" t="s">
        <v>3</v>
      </c>
      <c r="B89" s="165"/>
      <c r="C89" s="33">
        <f t="shared" si="19"/>
        <v>332.5</v>
      </c>
      <c r="D89" s="33">
        <v>332.5</v>
      </c>
      <c r="E89" s="33">
        <v>0</v>
      </c>
      <c r="F89" s="33">
        <v>0</v>
      </c>
      <c r="G89" s="149"/>
      <c r="H89" s="149"/>
      <c r="I89" s="125"/>
      <c r="J89" s="125"/>
    </row>
    <row r="90" spans="1:10" x14ac:dyDescent="0.2">
      <c r="A90" s="165" t="s">
        <v>10</v>
      </c>
      <c r="B90" s="165"/>
      <c r="C90" s="33">
        <f t="shared" si="19"/>
        <v>217.5</v>
      </c>
      <c r="D90" s="33">
        <v>17.5</v>
      </c>
      <c r="E90" s="33">
        <v>100</v>
      </c>
      <c r="F90" s="33">
        <v>100</v>
      </c>
      <c r="G90" s="149"/>
      <c r="H90" s="149"/>
      <c r="I90" s="125"/>
      <c r="J90" s="125"/>
    </row>
    <row r="91" spans="1:10" x14ac:dyDescent="0.2">
      <c r="A91" s="165" t="s">
        <v>11</v>
      </c>
      <c r="B91" s="165"/>
      <c r="C91" s="33">
        <f t="shared" si="19"/>
        <v>0</v>
      </c>
      <c r="D91" s="33">
        <v>0</v>
      </c>
      <c r="E91" s="33">
        <v>0</v>
      </c>
      <c r="F91" s="33">
        <v>0</v>
      </c>
      <c r="G91" s="149"/>
      <c r="H91" s="149"/>
      <c r="I91" s="125"/>
      <c r="J91" s="125"/>
    </row>
    <row r="92" spans="1:10" x14ac:dyDescent="0.2">
      <c r="A92" s="165" t="s">
        <v>12</v>
      </c>
      <c r="B92" s="165"/>
      <c r="C92" s="33">
        <f t="shared" si="19"/>
        <v>0</v>
      </c>
      <c r="D92" s="33">
        <v>0</v>
      </c>
      <c r="E92" s="33">
        <v>0</v>
      </c>
      <c r="F92" s="33">
        <v>0</v>
      </c>
      <c r="G92" s="149"/>
      <c r="H92" s="149"/>
      <c r="I92" s="125"/>
      <c r="J92" s="125"/>
    </row>
    <row r="93" spans="1:10" x14ac:dyDescent="0.2">
      <c r="A93" s="172" t="s">
        <v>256</v>
      </c>
      <c r="B93" s="173"/>
      <c r="C93" s="33">
        <f t="shared" si="19"/>
        <v>0</v>
      </c>
      <c r="D93" s="33">
        <v>0</v>
      </c>
      <c r="E93" s="33">
        <v>0</v>
      </c>
      <c r="F93" s="33">
        <v>0</v>
      </c>
      <c r="G93" s="149"/>
      <c r="H93" s="149"/>
      <c r="I93" s="125"/>
      <c r="J93" s="125"/>
    </row>
    <row r="94" spans="1:10" x14ac:dyDescent="0.2">
      <c r="A94" s="165" t="s">
        <v>257</v>
      </c>
      <c r="B94" s="165"/>
      <c r="C94" s="33">
        <f t="shared" si="19"/>
        <v>0</v>
      </c>
      <c r="D94" s="33">
        <v>0</v>
      </c>
      <c r="E94" s="33">
        <v>0</v>
      </c>
      <c r="F94" s="33">
        <v>0</v>
      </c>
      <c r="G94" s="149"/>
      <c r="H94" s="149"/>
      <c r="I94" s="126"/>
      <c r="J94" s="126"/>
    </row>
    <row r="95" spans="1:10" s="22" customFormat="1" ht="72" x14ac:dyDescent="0.2">
      <c r="A95" s="116" t="s">
        <v>346</v>
      </c>
      <c r="B95" s="117"/>
      <c r="C95" s="117"/>
      <c r="D95" s="117"/>
      <c r="E95" s="156"/>
      <c r="F95" s="83"/>
      <c r="G95" s="78" t="s">
        <v>586</v>
      </c>
      <c r="H95" s="78" t="s">
        <v>310</v>
      </c>
      <c r="I95" s="76" t="s">
        <v>310</v>
      </c>
      <c r="J95" s="75" t="s">
        <v>500</v>
      </c>
    </row>
    <row r="96" spans="1:10" ht="33.75" customHeight="1" x14ac:dyDescent="0.2">
      <c r="A96" s="75" t="s">
        <v>58</v>
      </c>
      <c r="B96" s="167" t="s">
        <v>214</v>
      </c>
      <c r="C96" s="168"/>
      <c r="D96" s="168"/>
      <c r="E96" s="155"/>
      <c r="F96" s="39"/>
      <c r="G96" s="149" t="s">
        <v>586</v>
      </c>
      <c r="H96" s="149" t="s">
        <v>222</v>
      </c>
      <c r="I96" s="111" t="s">
        <v>594</v>
      </c>
      <c r="J96" s="111" t="s">
        <v>595</v>
      </c>
    </row>
    <row r="97" spans="1:10" x14ac:dyDescent="0.2">
      <c r="A97" s="165" t="s">
        <v>13</v>
      </c>
      <c r="B97" s="165"/>
      <c r="C97" s="33">
        <f t="shared" ref="C97:C103" si="20">D97+E97+F97</f>
        <v>500</v>
      </c>
      <c r="D97" s="33">
        <f>SUM(D98:D103)</f>
        <v>500</v>
      </c>
      <c r="E97" s="33">
        <f>SUM(E98:E103)</f>
        <v>0</v>
      </c>
      <c r="F97" s="33">
        <f>SUM(F98:F103)</f>
        <v>0</v>
      </c>
      <c r="G97" s="149"/>
      <c r="H97" s="149"/>
      <c r="I97" s="125"/>
      <c r="J97" s="125"/>
    </row>
    <row r="98" spans="1:10" x14ac:dyDescent="0.2">
      <c r="A98" s="165" t="s">
        <v>3</v>
      </c>
      <c r="B98" s="165"/>
      <c r="C98" s="33">
        <f t="shared" si="20"/>
        <v>475</v>
      </c>
      <c r="D98" s="33">
        <v>475</v>
      </c>
      <c r="E98" s="33">
        <v>0</v>
      </c>
      <c r="F98" s="33">
        <v>0</v>
      </c>
      <c r="G98" s="149"/>
      <c r="H98" s="149"/>
      <c r="I98" s="125"/>
      <c r="J98" s="125"/>
    </row>
    <row r="99" spans="1:10" x14ac:dyDescent="0.2">
      <c r="A99" s="165" t="s">
        <v>10</v>
      </c>
      <c r="B99" s="165"/>
      <c r="C99" s="33">
        <f t="shared" si="20"/>
        <v>25</v>
      </c>
      <c r="D99" s="33">
        <v>25</v>
      </c>
      <c r="E99" s="33">
        <v>0</v>
      </c>
      <c r="F99" s="33">
        <v>0</v>
      </c>
      <c r="G99" s="149"/>
      <c r="H99" s="149"/>
      <c r="I99" s="125"/>
      <c r="J99" s="125"/>
    </row>
    <row r="100" spans="1:10" x14ac:dyDescent="0.2">
      <c r="A100" s="165" t="s">
        <v>11</v>
      </c>
      <c r="B100" s="165"/>
      <c r="C100" s="33">
        <f t="shared" si="20"/>
        <v>0</v>
      </c>
      <c r="D100" s="33">
        <v>0</v>
      </c>
      <c r="E100" s="33">
        <v>0</v>
      </c>
      <c r="F100" s="33">
        <v>0</v>
      </c>
      <c r="G100" s="149"/>
      <c r="H100" s="149"/>
      <c r="I100" s="125"/>
      <c r="J100" s="125"/>
    </row>
    <row r="101" spans="1:10" x14ac:dyDescent="0.2">
      <c r="A101" s="165" t="s">
        <v>12</v>
      </c>
      <c r="B101" s="165"/>
      <c r="C101" s="33">
        <f t="shared" si="20"/>
        <v>0</v>
      </c>
      <c r="D101" s="33">
        <v>0</v>
      </c>
      <c r="E101" s="33">
        <v>0</v>
      </c>
      <c r="F101" s="33">
        <v>0</v>
      </c>
      <c r="G101" s="149"/>
      <c r="H101" s="149"/>
      <c r="I101" s="125"/>
      <c r="J101" s="125"/>
    </row>
    <row r="102" spans="1:10" x14ac:dyDescent="0.2">
      <c r="A102" s="172" t="s">
        <v>256</v>
      </c>
      <c r="B102" s="173"/>
      <c r="C102" s="33">
        <f t="shared" si="20"/>
        <v>0</v>
      </c>
      <c r="D102" s="33">
        <v>0</v>
      </c>
      <c r="E102" s="33">
        <v>0</v>
      </c>
      <c r="F102" s="33">
        <v>0</v>
      </c>
      <c r="G102" s="149"/>
      <c r="H102" s="149"/>
      <c r="I102" s="125"/>
      <c r="J102" s="125"/>
    </row>
    <row r="103" spans="1:10" x14ac:dyDescent="0.2">
      <c r="A103" s="165" t="s">
        <v>257</v>
      </c>
      <c r="B103" s="165"/>
      <c r="C103" s="33">
        <f t="shared" si="20"/>
        <v>0</v>
      </c>
      <c r="D103" s="33">
        <v>0</v>
      </c>
      <c r="E103" s="33">
        <v>0</v>
      </c>
      <c r="F103" s="33">
        <v>0</v>
      </c>
      <c r="G103" s="149"/>
      <c r="H103" s="149"/>
      <c r="I103" s="126"/>
      <c r="J103" s="126"/>
    </row>
    <row r="104" spans="1:10" s="22" customFormat="1" ht="72" x14ac:dyDescent="0.2">
      <c r="A104" s="116" t="s">
        <v>494</v>
      </c>
      <c r="B104" s="117"/>
      <c r="C104" s="117"/>
      <c r="D104" s="117"/>
      <c r="E104" s="156"/>
      <c r="F104" s="83"/>
      <c r="G104" s="78" t="s">
        <v>586</v>
      </c>
      <c r="H104" s="78" t="s">
        <v>310</v>
      </c>
      <c r="I104" s="76" t="s">
        <v>310</v>
      </c>
      <c r="J104" s="75" t="s">
        <v>503</v>
      </c>
    </row>
    <row r="105" spans="1:10" ht="54.75" customHeight="1" x14ac:dyDescent="0.2">
      <c r="A105" s="75" t="s">
        <v>59</v>
      </c>
      <c r="B105" s="167" t="s">
        <v>213</v>
      </c>
      <c r="C105" s="168"/>
      <c r="D105" s="168"/>
      <c r="E105" s="155"/>
      <c r="F105" s="39"/>
      <c r="G105" s="149" t="s">
        <v>587</v>
      </c>
      <c r="H105" s="149" t="s">
        <v>296</v>
      </c>
      <c r="I105" s="111" t="s">
        <v>594</v>
      </c>
      <c r="J105" s="111" t="s">
        <v>595</v>
      </c>
    </row>
    <row r="106" spans="1:10" x14ac:dyDescent="0.2">
      <c r="A106" s="165" t="s">
        <v>13</v>
      </c>
      <c r="B106" s="165"/>
      <c r="C106" s="33">
        <f t="shared" ref="C106:C112" si="21">D106+E106+F106</f>
        <v>344.8</v>
      </c>
      <c r="D106" s="33">
        <f>SUM(D107:D112)</f>
        <v>194.8</v>
      </c>
      <c r="E106" s="33">
        <f>SUM(E107:E112)</f>
        <v>100</v>
      </c>
      <c r="F106" s="33">
        <f>SUM(F107:F112)</f>
        <v>50</v>
      </c>
      <c r="G106" s="149"/>
      <c r="H106" s="149"/>
      <c r="I106" s="125"/>
      <c r="J106" s="125"/>
    </row>
    <row r="107" spans="1:10" x14ac:dyDescent="0.2">
      <c r="A107" s="165" t="s">
        <v>3</v>
      </c>
      <c r="B107" s="165"/>
      <c r="C107" s="33">
        <f t="shared" si="21"/>
        <v>184.8</v>
      </c>
      <c r="D107" s="33">
        <v>184.8</v>
      </c>
      <c r="E107" s="33">
        <v>0</v>
      </c>
      <c r="F107" s="33">
        <v>0</v>
      </c>
      <c r="G107" s="149"/>
      <c r="H107" s="149"/>
      <c r="I107" s="125"/>
      <c r="J107" s="125"/>
    </row>
    <row r="108" spans="1:10" x14ac:dyDescent="0.2">
      <c r="A108" s="165" t="s">
        <v>10</v>
      </c>
      <c r="B108" s="165"/>
      <c r="C108" s="33">
        <f t="shared" si="21"/>
        <v>160</v>
      </c>
      <c r="D108" s="33">
        <v>10</v>
      </c>
      <c r="E108" s="33">
        <v>100</v>
      </c>
      <c r="F108" s="33">
        <v>50</v>
      </c>
      <c r="G108" s="149"/>
      <c r="H108" s="149"/>
      <c r="I108" s="125"/>
      <c r="J108" s="125"/>
    </row>
    <row r="109" spans="1:10" x14ac:dyDescent="0.2">
      <c r="A109" s="165" t="s">
        <v>11</v>
      </c>
      <c r="B109" s="165"/>
      <c r="C109" s="33">
        <f t="shared" si="21"/>
        <v>0</v>
      </c>
      <c r="D109" s="33">
        <v>0</v>
      </c>
      <c r="E109" s="33">
        <v>0</v>
      </c>
      <c r="F109" s="33">
        <v>0</v>
      </c>
      <c r="G109" s="149"/>
      <c r="H109" s="149"/>
      <c r="I109" s="125"/>
      <c r="J109" s="125"/>
    </row>
    <row r="110" spans="1:10" x14ac:dyDescent="0.2">
      <c r="A110" s="165" t="s">
        <v>12</v>
      </c>
      <c r="B110" s="165"/>
      <c r="C110" s="33">
        <f t="shared" si="21"/>
        <v>0</v>
      </c>
      <c r="D110" s="33">
        <v>0</v>
      </c>
      <c r="E110" s="33">
        <v>0</v>
      </c>
      <c r="F110" s="33">
        <v>0</v>
      </c>
      <c r="G110" s="149"/>
      <c r="H110" s="149"/>
      <c r="I110" s="125"/>
      <c r="J110" s="125"/>
    </row>
    <row r="111" spans="1:10" x14ac:dyDescent="0.2">
      <c r="A111" s="172" t="s">
        <v>256</v>
      </c>
      <c r="B111" s="173"/>
      <c r="C111" s="33">
        <f t="shared" si="21"/>
        <v>0</v>
      </c>
      <c r="D111" s="33">
        <v>0</v>
      </c>
      <c r="E111" s="33">
        <v>0</v>
      </c>
      <c r="F111" s="33">
        <v>0</v>
      </c>
      <c r="G111" s="149"/>
      <c r="H111" s="149"/>
      <c r="I111" s="125"/>
      <c r="J111" s="125"/>
    </row>
    <row r="112" spans="1:10" x14ac:dyDescent="0.2">
      <c r="A112" s="165" t="s">
        <v>257</v>
      </c>
      <c r="B112" s="165"/>
      <c r="C112" s="33">
        <f t="shared" si="21"/>
        <v>0</v>
      </c>
      <c r="D112" s="33">
        <v>0</v>
      </c>
      <c r="E112" s="33">
        <v>0</v>
      </c>
      <c r="F112" s="33">
        <v>0</v>
      </c>
      <c r="G112" s="149"/>
      <c r="H112" s="149"/>
      <c r="I112" s="126"/>
      <c r="J112" s="126"/>
    </row>
    <row r="113" spans="1:10" s="22" customFormat="1" ht="72" x14ac:dyDescent="0.2">
      <c r="A113" s="116" t="s">
        <v>495</v>
      </c>
      <c r="B113" s="117"/>
      <c r="C113" s="117"/>
      <c r="D113" s="117"/>
      <c r="E113" s="156"/>
      <c r="F113" s="83"/>
      <c r="G113" s="78" t="s">
        <v>587</v>
      </c>
      <c r="H113" s="78" t="s">
        <v>310</v>
      </c>
      <c r="I113" s="76" t="s">
        <v>310</v>
      </c>
      <c r="J113" s="75" t="s">
        <v>502</v>
      </c>
    </row>
    <row r="114" spans="1:10" ht="27.75" customHeight="1" x14ac:dyDescent="0.2">
      <c r="A114" s="75" t="s">
        <v>72</v>
      </c>
      <c r="B114" s="167" t="s">
        <v>357</v>
      </c>
      <c r="C114" s="168"/>
      <c r="D114" s="168"/>
      <c r="E114" s="155"/>
      <c r="F114" s="39"/>
      <c r="G114" s="149" t="s">
        <v>587</v>
      </c>
      <c r="H114" s="149" t="s">
        <v>358</v>
      </c>
      <c r="I114" s="111" t="s">
        <v>594</v>
      </c>
      <c r="J114" s="111" t="s">
        <v>595</v>
      </c>
    </row>
    <row r="115" spans="1:10" x14ac:dyDescent="0.2">
      <c r="A115" s="165" t="s">
        <v>13</v>
      </c>
      <c r="B115" s="165"/>
      <c r="C115" s="33">
        <f t="shared" ref="C115:C121" si="22">D115+E115+F115</f>
        <v>1000</v>
      </c>
      <c r="D115" s="33">
        <f>SUM(D116,D117,D118,D119,D121)</f>
        <v>300</v>
      </c>
      <c r="E115" s="33">
        <f>SUM(E116,E117,E118,E119,E121)</f>
        <v>350</v>
      </c>
      <c r="F115" s="33">
        <f>SUM(F116,F117,F118,F119,F121)</f>
        <v>350</v>
      </c>
      <c r="G115" s="149"/>
      <c r="H115" s="149"/>
      <c r="I115" s="125"/>
      <c r="J115" s="125"/>
    </row>
    <row r="116" spans="1:10" x14ac:dyDescent="0.2">
      <c r="A116" s="165" t="s">
        <v>3</v>
      </c>
      <c r="B116" s="165"/>
      <c r="C116" s="33">
        <f t="shared" si="22"/>
        <v>0</v>
      </c>
      <c r="D116" s="33">
        <v>0</v>
      </c>
      <c r="E116" s="33">
        <v>0</v>
      </c>
      <c r="F116" s="33">
        <v>0</v>
      </c>
      <c r="G116" s="149"/>
      <c r="H116" s="149"/>
      <c r="I116" s="125"/>
      <c r="J116" s="125"/>
    </row>
    <row r="117" spans="1:10" x14ac:dyDescent="0.2">
      <c r="A117" s="165" t="s">
        <v>10</v>
      </c>
      <c r="B117" s="165"/>
      <c r="C117" s="33">
        <f t="shared" si="22"/>
        <v>1000</v>
      </c>
      <c r="D117" s="33">
        <v>300</v>
      </c>
      <c r="E117" s="33">
        <v>350</v>
      </c>
      <c r="F117" s="33">
        <v>350</v>
      </c>
      <c r="G117" s="149"/>
      <c r="H117" s="149"/>
      <c r="I117" s="125"/>
      <c r="J117" s="125"/>
    </row>
    <row r="118" spans="1:10" x14ac:dyDescent="0.2">
      <c r="A118" s="165" t="s">
        <v>11</v>
      </c>
      <c r="B118" s="165"/>
      <c r="C118" s="33">
        <f t="shared" si="22"/>
        <v>0</v>
      </c>
      <c r="D118" s="33">
        <v>0</v>
      </c>
      <c r="E118" s="33">
        <v>0</v>
      </c>
      <c r="F118" s="33">
        <v>0</v>
      </c>
      <c r="G118" s="149"/>
      <c r="H118" s="149"/>
      <c r="I118" s="125"/>
      <c r="J118" s="125"/>
    </row>
    <row r="119" spans="1:10" x14ac:dyDescent="0.2">
      <c r="A119" s="165" t="s">
        <v>12</v>
      </c>
      <c r="B119" s="165"/>
      <c r="C119" s="33">
        <f t="shared" si="22"/>
        <v>0</v>
      </c>
      <c r="D119" s="33">
        <v>0</v>
      </c>
      <c r="E119" s="33">
        <v>0</v>
      </c>
      <c r="F119" s="33">
        <v>0</v>
      </c>
      <c r="G119" s="149"/>
      <c r="H119" s="149"/>
      <c r="I119" s="125"/>
      <c r="J119" s="125"/>
    </row>
    <row r="120" spans="1:10" x14ac:dyDescent="0.2">
      <c r="A120" s="172" t="s">
        <v>256</v>
      </c>
      <c r="B120" s="173"/>
      <c r="C120" s="33">
        <f t="shared" si="22"/>
        <v>0</v>
      </c>
      <c r="D120" s="33">
        <v>0</v>
      </c>
      <c r="E120" s="33">
        <v>0</v>
      </c>
      <c r="F120" s="33">
        <v>0</v>
      </c>
      <c r="G120" s="149"/>
      <c r="H120" s="149"/>
      <c r="I120" s="125"/>
      <c r="J120" s="125"/>
    </row>
    <row r="121" spans="1:10" x14ac:dyDescent="0.2">
      <c r="A121" s="165" t="s">
        <v>257</v>
      </c>
      <c r="B121" s="165"/>
      <c r="C121" s="33">
        <f t="shared" si="22"/>
        <v>0</v>
      </c>
      <c r="D121" s="33">
        <v>0</v>
      </c>
      <c r="E121" s="33">
        <v>0</v>
      </c>
      <c r="F121" s="33">
        <v>0</v>
      </c>
      <c r="G121" s="149"/>
      <c r="H121" s="149"/>
      <c r="I121" s="126"/>
      <c r="J121" s="126"/>
    </row>
    <row r="122" spans="1:10" ht="40.5" customHeight="1" x14ac:dyDescent="0.2">
      <c r="A122" s="34" t="s">
        <v>15</v>
      </c>
      <c r="B122" s="150" t="s">
        <v>153</v>
      </c>
      <c r="C122" s="151"/>
      <c r="D122" s="151"/>
      <c r="E122" s="187"/>
      <c r="F122" s="39"/>
      <c r="G122" s="149" t="s">
        <v>653</v>
      </c>
      <c r="H122" s="127" t="s">
        <v>316</v>
      </c>
      <c r="I122" s="111" t="s">
        <v>481</v>
      </c>
      <c r="J122" s="111" t="s">
        <v>482</v>
      </c>
    </row>
    <row r="123" spans="1:10" x14ac:dyDescent="0.2">
      <c r="A123" s="165" t="s">
        <v>13</v>
      </c>
      <c r="B123" s="165"/>
      <c r="C123" s="33">
        <f>SUM(C124:C129)</f>
        <v>342.16800000000001</v>
      </c>
      <c r="D123" s="33">
        <f>SUM(D124:D129)</f>
        <v>150</v>
      </c>
      <c r="E123" s="33">
        <f>SUM(E124:E129)</f>
        <v>96.084000000000003</v>
      </c>
      <c r="F123" s="33">
        <f>SUM(F124:F129)</f>
        <v>96.084000000000003</v>
      </c>
      <c r="G123" s="149"/>
      <c r="H123" s="128"/>
      <c r="I123" s="125"/>
      <c r="J123" s="125"/>
    </row>
    <row r="124" spans="1:10" x14ac:dyDescent="0.2">
      <c r="A124" s="165" t="s">
        <v>3</v>
      </c>
      <c r="B124" s="165"/>
      <c r="C124" s="33">
        <f t="shared" ref="C124:C129" si="23">D124+E124+F124</f>
        <v>0</v>
      </c>
      <c r="D124" s="33">
        <f t="shared" ref="D124:D129" si="24">D132+D142</f>
        <v>0</v>
      </c>
      <c r="E124" s="33">
        <f>E132+E142</f>
        <v>0</v>
      </c>
      <c r="F124" s="33">
        <f>F132+F142</f>
        <v>0</v>
      </c>
      <c r="G124" s="149"/>
      <c r="H124" s="128"/>
      <c r="I124" s="125"/>
      <c r="J124" s="125"/>
    </row>
    <row r="125" spans="1:10" x14ac:dyDescent="0.2">
      <c r="A125" s="165" t="s">
        <v>10</v>
      </c>
      <c r="B125" s="165"/>
      <c r="C125" s="33">
        <f t="shared" si="23"/>
        <v>342.16800000000001</v>
      </c>
      <c r="D125" s="33">
        <f t="shared" si="24"/>
        <v>150</v>
      </c>
      <c r="E125" s="33">
        <f t="shared" ref="E125:F129" si="25">E133+E143</f>
        <v>96.084000000000003</v>
      </c>
      <c r="F125" s="33">
        <f t="shared" si="25"/>
        <v>96.084000000000003</v>
      </c>
      <c r="G125" s="149"/>
      <c r="H125" s="128"/>
      <c r="I125" s="125"/>
      <c r="J125" s="125"/>
    </row>
    <row r="126" spans="1:10" x14ac:dyDescent="0.2">
      <c r="A126" s="165" t="s">
        <v>11</v>
      </c>
      <c r="B126" s="165"/>
      <c r="C126" s="33">
        <f t="shared" si="23"/>
        <v>0</v>
      </c>
      <c r="D126" s="33">
        <f t="shared" si="24"/>
        <v>0</v>
      </c>
      <c r="E126" s="33">
        <f t="shared" si="25"/>
        <v>0</v>
      </c>
      <c r="F126" s="33">
        <f t="shared" si="25"/>
        <v>0</v>
      </c>
      <c r="G126" s="149"/>
      <c r="H126" s="128"/>
      <c r="I126" s="125"/>
      <c r="J126" s="125"/>
    </row>
    <row r="127" spans="1:10" x14ac:dyDescent="0.2">
      <c r="A127" s="165" t="s">
        <v>12</v>
      </c>
      <c r="B127" s="165"/>
      <c r="C127" s="33">
        <f t="shared" si="23"/>
        <v>0</v>
      </c>
      <c r="D127" s="33">
        <f t="shared" si="24"/>
        <v>0</v>
      </c>
      <c r="E127" s="33">
        <f t="shared" si="25"/>
        <v>0</v>
      </c>
      <c r="F127" s="33">
        <f t="shared" si="25"/>
        <v>0</v>
      </c>
      <c r="G127" s="149"/>
      <c r="H127" s="128"/>
      <c r="I127" s="125"/>
      <c r="J127" s="125"/>
    </row>
    <row r="128" spans="1:10" x14ac:dyDescent="0.2">
      <c r="A128" s="172" t="s">
        <v>256</v>
      </c>
      <c r="B128" s="173"/>
      <c r="C128" s="33">
        <f t="shared" si="23"/>
        <v>0</v>
      </c>
      <c r="D128" s="33">
        <f t="shared" si="24"/>
        <v>0</v>
      </c>
      <c r="E128" s="33">
        <f t="shared" si="25"/>
        <v>0</v>
      </c>
      <c r="F128" s="33">
        <f t="shared" si="25"/>
        <v>0</v>
      </c>
      <c r="G128" s="149"/>
      <c r="H128" s="128"/>
      <c r="I128" s="125"/>
      <c r="J128" s="125"/>
    </row>
    <row r="129" spans="1:10" x14ac:dyDescent="0.2">
      <c r="A129" s="165" t="s">
        <v>257</v>
      </c>
      <c r="B129" s="165"/>
      <c r="C129" s="33">
        <f t="shared" si="23"/>
        <v>0</v>
      </c>
      <c r="D129" s="33">
        <f t="shared" si="24"/>
        <v>0</v>
      </c>
      <c r="E129" s="33">
        <f t="shared" si="25"/>
        <v>0</v>
      </c>
      <c r="F129" s="33">
        <f t="shared" si="25"/>
        <v>0</v>
      </c>
      <c r="G129" s="149"/>
      <c r="H129" s="129"/>
      <c r="I129" s="126"/>
      <c r="J129" s="126"/>
    </row>
    <row r="130" spans="1:10" ht="44.25" customHeight="1" x14ac:dyDescent="0.2">
      <c r="A130" s="75" t="s">
        <v>8</v>
      </c>
      <c r="B130" s="167" t="s">
        <v>223</v>
      </c>
      <c r="C130" s="168"/>
      <c r="D130" s="168"/>
      <c r="E130" s="155"/>
      <c r="F130" s="39"/>
      <c r="G130" s="149" t="s">
        <v>592</v>
      </c>
      <c r="H130" s="149" t="s">
        <v>166</v>
      </c>
      <c r="I130" s="111" t="s">
        <v>594</v>
      </c>
      <c r="J130" s="111" t="s">
        <v>595</v>
      </c>
    </row>
    <row r="131" spans="1:10" x14ac:dyDescent="0.2">
      <c r="A131" s="165" t="s">
        <v>13</v>
      </c>
      <c r="B131" s="165"/>
      <c r="C131" s="33">
        <f t="shared" ref="C131:C138" si="26">D131+E131+F131</f>
        <v>342.16800000000001</v>
      </c>
      <c r="D131" s="33">
        <f>SUM(D132,D133,D134,D135,D137)</f>
        <v>150</v>
      </c>
      <c r="E131" s="33">
        <f>SUM(E132,E133,E134,E135,E137)</f>
        <v>96.084000000000003</v>
      </c>
      <c r="F131" s="33">
        <f>SUM(F132,F133,F134,F135,F137)</f>
        <v>96.084000000000003</v>
      </c>
      <c r="G131" s="149"/>
      <c r="H131" s="149"/>
      <c r="I131" s="125"/>
      <c r="J131" s="125"/>
    </row>
    <row r="132" spans="1:10" x14ac:dyDescent="0.2">
      <c r="A132" s="165" t="s">
        <v>3</v>
      </c>
      <c r="B132" s="165"/>
      <c r="C132" s="33">
        <f t="shared" si="26"/>
        <v>0</v>
      </c>
      <c r="D132" s="33">
        <v>0</v>
      </c>
      <c r="E132" s="33">
        <v>0</v>
      </c>
      <c r="F132" s="33">
        <v>0</v>
      </c>
      <c r="G132" s="149"/>
      <c r="H132" s="149"/>
      <c r="I132" s="125"/>
      <c r="J132" s="125"/>
    </row>
    <row r="133" spans="1:10" x14ac:dyDescent="0.2">
      <c r="A133" s="165" t="s">
        <v>10</v>
      </c>
      <c r="B133" s="165"/>
      <c r="C133" s="33">
        <f t="shared" si="26"/>
        <v>342.16800000000001</v>
      </c>
      <c r="D133" s="33">
        <v>150</v>
      </c>
      <c r="E133" s="33">
        <v>96.084000000000003</v>
      </c>
      <c r="F133" s="33">
        <v>96.084000000000003</v>
      </c>
      <c r="G133" s="149"/>
      <c r="H133" s="149"/>
      <c r="I133" s="125"/>
      <c r="J133" s="125"/>
    </row>
    <row r="134" spans="1:10" x14ac:dyDescent="0.2">
      <c r="A134" s="165" t="s">
        <v>11</v>
      </c>
      <c r="B134" s="165"/>
      <c r="C134" s="33">
        <f t="shared" si="26"/>
        <v>0</v>
      </c>
      <c r="D134" s="33">
        <v>0</v>
      </c>
      <c r="E134" s="33">
        <v>0</v>
      </c>
      <c r="F134" s="33">
        <v>0</v>
      </c>
      <c r="G134" s="149"/>
      <c r="H134" s="149"/>
      <c r="I134" s="125"/>
      <c r="J134" s="125"/>
    </row>
    <row r="135" spans="1:10" x14ac:dyDescent="0.2">
      <c r="A135" s="165" t="s">
        <v>12</v>
      </c>
      <c r="B135" s="165"/>
      <c r="C135" s="33">
        <f t="shared" si="26"/>
        <v>0</v>
      </c>
      <c r="D135" s="33">
        <v>0</v>
      </c>
      <c r="E135" s="33">
        <v>0</v>
      </c>
      <c r="F135" s="33">
        <v>0</v>
      </c>
      <c r="G135" s="149"/>
      <c r="H135" s="149"/>
      <c r="I135" s="125"/>
      <c r="J135" s="125"/>
    </row>
    <row r="136" spans="1:10" x14ac:dyDescent="0.2">
      <c r="A136" s="172" t="s">
        <v>256</v>
      </c>
      <c r="B136" s="173"/>
      <c r="C136" s="33">
        <f t="shared" si="26"/>
        <v>0</v>
      </c>
      <c r="D136" s="33">
        <v>0</v>
      </c>
      <c r="E136" s="33">
        <v>0</v>
      </c>
      <c r="F136" s="33">
        <v>0</v>
      </c>
      <c r="G136" s="149"/>
      <c r="H136" s="149"/>
      <c r="I136" s="125"/>
      <c r="J136" s="125"/>
    </row>
    <row r="137" spans="1:10" x14ac:dyDescent="0.2">
      <c r="A137" s="165" t="s">
        <v>257</v>
      </c>
      <c r="B137" s="165"/>
      <c r="C137" s="33">
        <f t="shared" si="26"/>
        <v>0</v>
      </c>
      <c r="D137" s="33">
        <v>0</v>
      </c>
      <c r="E137" s="33">
        <v>0</v>
      </c>
      <c r="F137" s="33">
        <v>0</v>
      </c>
      <c r="G137" s="149"/>
      <c r="H137" s="149"/>
      <c r="I137" s="126"/>
      <c r="J137" s="126"/>
    </row>
    <row r="138" spans="1:10" ht="27.75" customHeight="1" x14ac:dyDescent="0.2">
      <c r="A138" s="40"/>
      <c r="B138" s="40" t="s">
        <v>225</v>
      </c>
      <c r="C138" s="33">
        <f t="shared" si="26"/>
        <v>342.16800000000001</v>
      </c>
      <c r="D138" s="33">
        <f>D133</f>
        <v>150</v>
      </c>
      <c r="E138" s="33">
        <f t="shared" ref="E138:F138" si="27">E133</f>
        <v>96.084000000000003</v>
      </c>
      <c r="F138" s="33">
        <f t="shared" si="27"/>
        <v>96.084000000000003</v>
      </c>
      <c r="G138" s="78"/>
      <c r="H138" s="78"/>
      <c r="I138" s="75"/>
      <c r="J138" s="75"/>
    </row>
    <row r="139" spans="1:10" ht="72" x14ac:dyDescent="0.2">
      <c r="A139" s="116" t="s">
        <v>496</v>
      </c>
      <c r="B139" s="117"/>
      <c r="C139" s="117"/>
      <c r="D139" s="117"/>
      <c r="E139" s="156"/>
      <c r="F139" s="85"/>
      <c r="G139" s="78" t="s">
        <v>592</v>
      </c>
      <c r="H139" s="78" t="s">
        <v>1</v>
      </c>
      <c r="I139" s="76" t="s">
        <v>310</v>
      </c>
      <c r="J139" s="75" t="s">
        <v>501</v>
      </c>
    </row>
    <row r="140" spans="1:10" ht="20.25" customHeight="1" x14ac:dyDescent="0.2">
      <c r="A140" s="75" t="s">
        <v>149</v>
      </c>
      <c r="B140" s="167" t="s">
        <v>318</v>
      </c>
      <c r="C140" s="168"/>
      <c r="D140" s="168"/>
      <c r="E140" s="168"/>
      <c r="F140" s="155"/>
      <c r="G140" s="149" t="s">
        <v>592</v>
      </c>
      <c r="H140" s="149" t="s">
        <v>310</v>
      </c>
      <c r="I140" s="111" t="s">
        <v>310</v>
      </c>
      <c r="J140" s="111" t="s">
        <v>310</v>
      </c>
    </row>
    <row r="141" spans="1:10" x14ac:dyDescent="0.2">
      <c r="A141" s="165" t="s">
        <v>13</v>
      </c>
      <c r="B141" s="165"/>
      <c r="C141" s="33">
        <f t="shared" ref="C141:C147" si="28">D141+E141+F141</f>
        <v>0</v>
      </c>
      <c r="D141" s="33">
        <f>SUM(D142,D143,D144,D145,D147)</f>
        <v>0</v>
      </c>
      <c r="E141" s="33">
        <f>SUM(E142,E143,E144,E145,E147)</f>
        <v>0</v>
      </c>
      <c r="F141" s="33">
        <f>SUM(F142,F143,F144,F145,F147)</f>
        <v>0</v>
      </c>
      <c r="G141" s="149"/>
      <c r="H141" s="149"/>
      <c r="I141" s="125"/>
      <c r="J141" s="125"/>
    </row>
    <row r="142" spans="1:10" x14ac:dyDescent="0.2">
      <c r="A142" s="165" t="s">
        <v>3</v>
      </c>
      <c r="B142" s="165"/>
      <c r="C142" s="33">
        <f t="shared" si="28"/>
        <v>0</v>
      </c>
      <c r="D142" s="33">
        <v>0</v>
      </c>
      <c r="E142" s="33">
        <v>0</v>
      </c>
      <c r="F142" s="33">
        <v>0</v>
      </c>
      <c r="G142" s="149"/>
      <c r="H142" s="149"/>
      <c r="I142" s="125"/>
      <c r="J142" s="125"/>
    </row>
    <row r="143" spans="1:10" x14ac:dyDescent="0.2">
      <c r="A143" s="165" t="s">
        <v>10</v>
      </c>
      <c r="B143" s="165"/>
      <c r="C143" s="33">
        <f t="shared" si="28"/>
        <v>0</v>
      </c>
      <c r="D143" s="33">
        <v>0</v>
      </c>
      <c r="E143" s="33">
        <v>0</v>
      </c>
      <c r="F143" s="33">
        <v>0</v>
      </c>
      <c r="G143" s="149"/>
      <c r="H143" s="149"/>
      <c r="I143" s="125"/>
      <c r="J143" s="125"/>
    </row>
    <row r="144" spans="1:10" x14ac:dyDescent="0.2">
      <c r="A144" s="165" t="s">
        <v>11</v>
      </c>
      <c r="B144" s="165"/>
      <c r="C144" s="33">
        <f t="shared" si="28"/>
        <v>0</v>
      </c>
      <c r="D144" s="33">
        <v>0</v>
      </c>
      <c r="E144" s="33">
        <v>0</v>
      </c>
      <c r="F144" s="33">
        <v>0</v>
      </c>
      <c r="G144" s="149"/>
      <c r="H144" s="149"/>
      <c r="I144" s="125"/>
      <c r="J144" s="125"/>
    </row>
    <row r="145" spans="1:13" x14ac:dyDescent="0.2">
      <c r="A145" s="165" t="s">
        <v>12</v>
      </c>
      <c r="B145" s="165"/>
      <c r="C145" s="33">
        <f t="shared" si="28"/>
        <v>0</v>
      </c>
      <c r="D145" s="33">
        <v>0</v>
      </c>
      <c r="E145" s="33">
        <v>0</v>
      </c>
      <c r="F145" s="33">
        <v>0</v>
      </c>
      <c r="G145" s="149"/>
      <c r="H145" s="149"/>
      <c r="I145" s="125"/>
      <c r="J145" s="125"/>
    </row>
    <row r="146" spans="1:13" x14ac:dyDescent="0.2">
      <c r="A146" s="172" t="s">
        <v>256</v>
      </c>
      <c r="B146" s="173"/>
      <c r="C146" s="33">
        <f t="shared" si="28"/>
        <v>0</v>
      </c>
      <c r="D146" s="33">
        <v>0</v>
      </c>
      <c r="E146" s="33">
        <v>0</v>
      </c>
      <c r="F146" s="33">
        <v>0</v>
      </c>
      <c r="G146" s="149"/>
      <c r="H146" s="149"/>
      <c r="I146" s="125"/>
      <c r="J146" s="125"/>
    </row>
    <row r="147" spans="1:13" x14ac:dyDescent="0.2">
      <c r="A147" s="165" t="s">
        <v>257</v>
      </c>
      <c r="B147" s="165"/>
      <c r="C147" s="33">
        <f t="shared" si="28"/>
        <v>0</v>
      </c>
      <c r="D147" s="33">
        <v>0</v>
      </c>
      <c r="E147" s="33">
        <v>0</v>
      </c>
      <c r="F147" s="33">
        <v>0</v>
      </c>
      <c r="G147" s="149"/>
      <c r="H147" s="149"/>
      <c r="I147" s="126"/>
      <c r="J147" s="126"/>
    </row>
    <row r="148" spans="1:13" x14ac:dyDescent="0.2">
      <c r="A148" s="40"/>
      <c r="B148" s="40" t="s">
        <v>226</v>
      </c>
      <c r="C148" s="37" t="s">
        <v>10</v>
      </c>
      <c r="D148" s="33">
        <v>0</v>
      </c>
      <c r="E148" s="33">
        <v>0</v>
      </c>
      <c r="F148" s="33">
        <v>0</v>
      </c>
      <c r="G148" s="78"/>
      <c r="H148" s="78"/>
      <c r="I148" s="75"/>
      <c r="J148" s="75"/>
    </row>
    <row r="149" spans="1:13" ht="27" customHeight="1" x14ac:dyDescent="0.2">
      <c r="A149" s="34" t="s">
        <v>16</v>
      </c>
      <c r="B149" s="150" t="s">
        <v>219</v>
      </c>
      <c r="C149" s="151"/>
      <c r="D149" s="151"/>
      <c r="E149" s="187"/>
      <c r="F149" s="24"/>
      <c r="G149" s="149" t="s">
        <v>600</v>
      </c>
      <c r="H149" s="127" t="s">
        <v>484</v>
      </c>
      <c r="I149" s="111" t="s">
        <v>481</v>
      </c>
      <c r="J149" s="111" t="s">
        <v>482</v>
      </c>
      <c r="K149" s="47"/>
      <c r="L149" s="47"/>
      <c r="M149" s="47" t="e">
        <f>#REF!+#REF!</f>
        <v>#REF!</v>
      </c>
    </row>
    <row r="150" spans="1:13" x14ac:dyDescent="0.2">
      <c r="A150" s="165" t="s">
        <v>13</v>
      </c>
      <c r="B150" s="165"/>
      <c r="C150" s="33">
        <f>SUM(C151:C156)</f>
        <v>9318.2999999999993</v>
      </c>
      <c r="D150" s="33">
        <f>SUM(D151:D156)</f>
        <v>5050</v>
      </c>
      <c r="E150" s="33">
        <f>SUM(E151:E156)</f>
        <v>2087.8000000000002</v>
      </c>
      <c r="F150" s="33">
        <f>SUM(F151:F156)</f>
        <v>2180.5</v>
      </c>
      <c r="G150" s="149"/>
      <c r="H150" s="128"/>
      <c r="I150" s="125"/>
      <c r="J150" s="125"/>
      <c r="K150" s="47"/>
      <c r="L150" s="47"/>
      <c r="M150" s="47" t="e">
        <f>F160+F171+F191+#REF!+F217+#REF!</f>
        <v>#REF!</v>
      </c>
    </row>
    <row r="151" spans="1:13" x14ac:dyDescent="0.2">
      <c r="A151" s="165" t="s">
        <v>3</v>
      </c>
      <c r="B151" s="165"/>
      <c r="C151" s="33">
        <f t="shared" ref="C151:C156" si="29">D151+E151+F151</f>
        <v>2850</v>
      </c>
      <c r="D151" s="33">
        <f>D159+D170+D181+D190+D200+D208+D216+D225+D234+D242</f>
        <v>2850</v>
      </c>
      <c r="E151" s="33">
        <f>E159+E170+E181+E190+E200+E208+E216+E225+E234+E242</f>
        <v>0</v>
      </c>
      <c r="F151" s="33">
        <f>F159+F170+F181+F190+F200+F208+F216+F225+F234+F242</f>
        <v>0</v>
      </c>
      <c r="G151" s="149"/>
      <c r="H151" s="128"/>
      <c r="I151" s="125"/>
      <c r="J151" s="125"/>
    </row>
    <row r="152" spans="1:13" x14ac:dyDescent="0.2">
      <c r="A152" s="165" t="s">
        <v>10</v>
      </c>
      <c r="B152" s="165"/>
      <c r="C152" s="33">
        <f t="shared" si="29"/>
        <v>6468.3</v>
      </c>
      <c r="D152" s="33">
        <f t="shared" ref="D152:F156" si="30">D160+D171+D182+D191+D201+D209+D217+D226+D235+D243</f>
        <v>2200</v>
      </c>
      <c r="E152" s="33">
        <f t="shared" si="30"/>
        <v>2087.8000000000002</v>
      </c>
      <c r="F152" s="33">
        <f t="shared" si="30"/>
        <v>2180.5</v>
      </c>
      <c r="G152" s="149"/>
      <c r="H152" s="128"/>
      <c r="I152" s="125"/>
      <c r="J152" s="125"/>
    </row>
    <row r="153" spans="1:13" x14ac:dyDescent="0.2">
      <c r="A153" s="165" t="s">
        <v>11</v>
      </c>
      <c r="B153" s="165"/>
      <c r="C153" s="33">
        <f t="shared" si="29"/>
        <v>0</v>
      </c>
      <c r="D153" s="33">
        <f t="shared" si="30"/>
        <v>0</v>
      </c>
      <c r="E153" s="33">
        <f t="shared" si="30"/>
        <v>0</v>
      </c>
      <c r="F153" s="33">
        <f t="shared" si="30"/>
        <v>0</v>
      </c>
      <c r="G153" s="149"/>
      <c r="H153" s="128"/>
      <c r="I153" s="125"/>
      <c r="J153" s="125"/>
    </row>
    <row r="154" spans="1:13" x14ac:dyDescent="0.2">
      <c r="A154" s="165" t="s">
        <v>12</v>
      </c>
      <c r="B154" s="165"/>
      <c r="C154" s="33">
        <f t="shared" si="29"/>
        <v>0</v>
      </c>
      <c r="D154" s="33">
        <f t="shared" si="30"/>
        <v>0</v>
      </c>
      <c r="E154" s="33">
        <f t="shared" si="30"/>
        <v>0</v>
      </c>
      <c r="F154" s="33">
        <f t="shared" si="30"/>
        <v>0</v>
      </c>
      <c r="G154" s="149"/>
      <c r="H154" s="128"/>
      <c r="I154" s="125"/>
      <c r="J154" s="125"/>
    </row>
    <row r="155" spans="1:13" x14ac:dyDescent="0.2">
      <c r="A155" s="172" t="s">
        <v>256</v>
      </c>
      <c r="B155" s="173"/>
      <c r="C155" s="33">
        <f t="shared" si="29"/>
        <v>0</v>
      </c>
      <c r="D155" s="33">
        <f t="shared" si="30"/>
        <v>0</v>
      </c>
      <c r="E155" s="33">
        <f t="shared" si="30"/>
        <v>0</v>
      </c>
      <c r="F155" s="33">
        <f t="shared" si="30"/>
        <v>0</v>
      </c>
      <c r="G155" s="149"/>
      <c r="H155" s="128"/>
      <c r="I155" s="125"/>
      <c r="J155" s="125"/>
    </row>
    <row r="156" spans="1:13" ht="89.25" customHeight="1" x14ac:dyDescent="0.2">
      <c r="A156" s="165" t="s">
        <v>257</v>
      </c>
      <c r="B156" s="165"/>
      <c r="C156" s="33">
        <f t="shared" si="29"/>
        <v>0</v>
      </c>
      <c r="D156" s="33">
        <f t="shared" si="30"/>
        <v>0</v>
      </c>
      <c r="E156" s="33">
        <f t="shared" si="30"/>
        <v>0</v>
      </c>
      <c r="F156" s="33">
        <f t="shared" si="30"/>
        <v>0</v>
      </c>
      <c r="G156" s="149"/>
      <c r="H156" s="129"/>
      <c r="I156" s="126"/>
      <c r="J156" s="126"/>
    </row>
    <row r="157" spans="1:13" ht="41.25" customHeight="1" x14ac:dyDescent="0.2">
      <c r="A157" s="75" t="s">
        <v>150</v>
      </c>
      <c r="B157" s="200" t="s">
        <v>356</v>
      </c>
      <c r="C157" s="201"/>
      <c r="D157" s="201"/>
      <c r="E157" s="202"/>
      <c r="F157" s="38"/>
      <c r="G157" s="149" t="s">
        <v>585</v>
      </c>
      <c r="H157" s="149" t="s">
        <v>162</v>
      </c>
      <c r="I157" s="111" t="s">
        <v>594</v>
      </c>
      <c r="J157" s="111" t="s">
        <v>595</v>
      </c>
    </row>
    <row r="158" spans="1:13" x14ac:dyDescent="0.2">
      <c r="A158" s="165" t="s">
        <v>13</v>
      </c>
      <c r="B158" s="165"/>
      <c r="C158" s="33">
        <f t="shared" ref="C158:C164" si="31">D158+E158+F158</f>
        <v>1250</v>
      </c>
      <c r="D158" s="33">
        <f>SUM(D159,D160,D161,D162,D164)</f>
        <v>450</v>
      </c>
      <c r="E158" s="33">
        <f>SUM(E159,E160,E161,E162,E164)</f>
        <v>400</v>
      </c>
      <c r="F158" s="33">
        <f>SUM(F159,F160,F161,F162,F164)</f>
        <v>400</v>
      </c>
      <c r="G158" s="149"/>
      <c r="H158" s="149"/>
      <c r="I158" s="125"/>
      <c r="J158" s="125"/>
    </row>
    <row r="159" spans="1:13" x14ac:dyDescent="0.2">
      <c r="A159" s="165" t="s">
        <v>3</v>
      </c>
      <c r="B159" s="165"/>
      <c r="C159" s="33">
        <f t="shared" si="31"/>
        <v>0</v>
      </c>
      <c r="D159" s="33">
        <v>0</v>
      </c>
      <c r="E159" s="33">
        <v>0</v>
      </c>
      <c r="F159" s="33">
        <v>0</v>
      </c>
      <c r="G159" s="149"/>
      <c r="H159" s="149"/>
      <c r="I159" s="125"/>
      <c r="J159" s="125"/>
    </row>
    <row r="160" spans="1:13" x14ac:dyDescent="0.2">
      <c r="A160" s="165" t="s">
        <v>10</v>
      </c>
      <c r="B160" s="165"/>
      <c r="C160" s="33">
        <f t="shared" si="31"/>
        <v>1250</v>
      </c>
      <c r="D160" s="33">
        <v>450</v>
      </c>
      <c r="E160" s="33">
        <v>400</v>
      </c>
      <c r="F160" s="33">
        <v>400</v>
      </c>
      <c r="G160" s="149"/>
      <c r="H160" s="149"/>
      <c r="I160" s="125"/>
      <c r="J160" s="125"/>
    </row>
    <row r="161" spans="1:10" x14ac:dyDescent="0.2">
      <c r="A161" s="165" t="s">
        <v>11</v>
      </c>
      <c r="B161" s="165"/>
      <c r="C161" s="33">
        <f t="shared" si="31"/>
        <v>0</v>
      </c>
      <c r="D161" s="33">
        <v>0</v>
      </c>
      <c r="E161" s="33">
        <v>0</v>
      </c>
      <c r="F161" s="33">
        <v>0</v>
      </c>
      <c r="G161" s="149"/>
      <c r="H161" s="149"/>
      <c r="I161" s="125"/>
      <c r="J161" s="125"/>
    </row>
    <row r="162" spans="1:10" x14ac:dyDescent="0.2">
      <c r="A162" s="165" t="s">
        <v>12</v>
      </c>
      <c r="B162" s="165"/>
      <c r="C162" s="33">
        <f t="shared" si="31"/>
        <v>0</v>
      </c>
      <c r="D162" s="33">
        <v>0</v>
      </c>
      <c r="E162" s="33">
        <v>0</v>
      </c>
      <c r="F162" s="33">
        <v>0</v>
      </c>
      <c r="G162" s="149"/>
      <c r="H162" s="149"/>
      <c r="I162" s="125"/>
      <c r="J162" s="125"/>
    </row>
    <row r="163" spans="1:10" x14ac:dyDescent="0.2">
      <c r="A163" s="172" t="s">
        <v>256</v>
      </c>
      <c r="B163" s="173"/>
      <c r="C163" s="33">
        <f t="shared" si="31"/>
        <v>0</v>
      </c>
      <c r="D163" s="33">
        <v>0</v>
      </c>
      <c r="E163" s="33">
        <v>0</v>
      </c>
      <c r="F163" s="33">
        <v>0</v>
      </c>
      <c r="G163" s="149"/>
      <c r="H163" s="149"/>
      <c r="I163" s="125"/>
      <c r="J163" s="125"/>
    </row>
    <row r="164" spans="1:10" x14ac:dyDescent="0.2">
      <c r="A164" s="165" t="s">
        <v>257</v>
      </c>
      <c r="B164" s="165"/>
      <c r="C164" s="33">
        <f t="shared" si="31"/>
        <v>0</v>
      </c>
      <c r="D164" s="33">
        <v>0</v>
      </c>
      <c r="E164" s="33">
        <v>0</v>
      </c>
      <c r="F164" s="33">
        <v>0</v>
      </c>
      <c r="G164" s="149"/>
      <c r="H164" s="149"/>
      <c r="I164" s="126"/>
      <c r="J164" s="126"/>
    </row>
    <row r="165" spans="1:10" s="22" customFormat="1" ht="72" x14ac:dyDescent="0.2">
      <c r="A165" s="116" t="s">
        <v>497</v>
      </c>
      <c r="B165" s="117"/>
      <c r="C165" s="117"/>
      <c r="D165" s="117"/>
      <c r="E165" s="156"/>
      <c r="F165" s="83"/>
      <c r="G165" s="78" t="s">
        <v>585</v>
      </c>
      <c r="H165" s="78" t="s">
        <v>310</v>
      </c>
      <c r="I165" s="76" t="s">
        <v>310</v>
      </c>
      <c r="J165" s="75" t="s">
        <v>498</v>
      </c>
    </row>
    <row r="166" spans="1:10" s="22" customFormat="1" ht="24" customHeight="1" x14ac:dyDescent="0.2">
      <c r="A166" s="80"/>
      <c r="B166" s="169" t="s">
        <v>226</v>
      </c>
      <c r="C166" s="81" t="s">
        <v>3</v>
      </c>
      <c r="D166" s="50">
        <f>D159</f>
        <v>0</v>
      </c>
      <c r="E166" s="50">
        <f t="shared" ref="E166:F166" si="32">E159</f>
        <v>0</v>
      </c>
      <c r="F166" s="50">
        <f t="shared" si="32"/>
        <v>0</v>
      </c>
      <c r="G166" s="78"/>
      <c r="H166" s="78"/>
      <c r="I166" s="76"/>
      <c r="J166" s="75"/>
    </row>
    <row r="167" spans="1:10" s="22" customFormat="1" x14ac:dyDescent="0.2">
      <c r="A167" s="82"/>
      <c r="B167" s="170"/>
      <c r="C167" s="83" t="s">
        <v>10</v>
      </c>
      <c r="D167" s="50">
        <f>D160</f>
        <v>450</v>
      </c>
      <c r="E167" s="50">
        <f t="shared" ref="E167:F167" si="33">E160</f>
        <v>400</v>
      </c>
      <c r="F167" s="50">
        <f t="shared" si="33"/>
        <v>400</v>
      </c>
      <c r="G167" s="78"/>
      <c r="H167" s="78"/>
      <c r="I167" s="76"/>
      <c r="J167" s="75"/>
    </row>
    <row r="168" spans="1:10" ht="42" customHeight="1" x14ac:dyDescent="0.2">
      <c r="A168" s="75" t="s">
        <v>42</v>
      </c>
      <c r="B168" s="167" t="s">
        <v>460</v>
      </c>
      <c r="C168" s="168"/>
      <c r="D168" s="168"/>
      <c r="E168" s="155"/>
      <c r="F168" s="38"/>
      <c r="G168" s="149" t="s">
        <v>585</v>
      </c>
      <c r="H168" s="149" t="s">
        <v>163</v>
      </c>
      <c r="I168" s="111" t="s">
        <v>594</v>
      </c>
      <c r="J168" s="111" t="s">
        <v>595</v>
      </c>
    </row>
    <row r="169" spans="1:10" x14ac:dyDescent="0.2">
      <c r="A169" s="165" t="s">
        <v>13</v>
      </c>
      <c r="B169" s="165"/>
      <c r="C169" s="33">
        <f t="shared" ref="C169:C175" si="34">D169+E169+F169</f>
        <v>1500</v>
      </c>
      <c r="D169" s="33">
        <f>SUM(D170,D171,D172,D173,D175)</f>
        <v>1500</v>
      </c>
      <c r="E169" s="33">
        <f>SUM(E170,E171,E172,E173,E175)</f>
        <v>0</v>
      </c>
      <c r="F169" s="33">
        <f>SUM(F170,F171,F172,F173,F175)</f>
        <v>0</v>
      </c>
      <c r="G169" s="149"/>
      <c r="H169" s="149"/>
      <c r="I169" s="125"/>
      <c r="J169" s="125"/>
    </row>
    <row r="170" spans="1:10" x14ac:dyDescent="0.2">
      <c r="A170" s="165" t="s">
        <v>3</v>
      </c>
      <c r="B170" s="165"/>
      <c r="C170" s="33">
        <f t="shared" si="34"/>
        <v>1425</v>
      </c>
      <c r="D170" s="33">
        <v>1425</v>
      </c>
      <c r="E170" s="33">
        <v>0</v>
      </c>
      <c r="F170" s="33">
        <v>0</v>
      </c>
      <c r="G170" s="149"/>
      <c r="H170" s="149"/>
      <c r="I170" s="125"/>
      <c r="J170" s="125"/>
    </row>
    <row r="171" spans="1:10" x14ac:dyDescent="0.2">
      <c r="A171" s="165" t="s">
        <v>10</v>
      </c>
      <c r="B171" s="165"/>
      <c r="C171" s="33">
        <f t="shared" si="34"/>
        <v>75</v>
      </c>
      <c r="D171" s="33">
        <v>75</v>
      </c>
      <c r="E171" s="33">
        <v>0</v>
      </c>
      <c r="F171" s="33">
        <v>0</v>
      </c>
      <c r="G171" s="149"/>
      <c r="H171" s="149"/>
      <c r="I171" s="125"/>
      <c r="J171" s="125"/>
    </row>
    <row r="172" spans="1:10" x14ac:dyDescent="0.2">
      <c r="A172" s="165" t="s">
        <v>11</v>
      </c>
      <c r="B172" s="165"/>
      <c r="C172" s="33">
        <f t="shared" si="34"/>
        <v>0</v>
      </c>
      <c r="D172" s="33">
        <v>0</v>
      </c>
      <c r="E172" s="33">
        <v>0</v>
      </c>
      <c r="F172" s="33">
        <v>0</v>
      </c>
      <c r="G172" s="149"/>
      <c r="H172" s="149"/>
      <c r="I172" s="125"/>
      <c r="J172" s="125"/>
    </row>
    <row r="173" spans="1:10" x14ac:dyDescent="0.2">
      <c r="A173" s="165" t="s">
        <v>12</v>
      </c>
      <c r="B173" s="165"/>
      <c r="C173" s="33">
        <f t="shared" si="34"/>
        <v>0</v>
      </c>
      <c r="D173" s="33">
        <v>0</v>
      </c>
      <c r="E173" s="33">
        <v>0</v>
      </c>
      <c r="F173" s="33">
        <v>0</v>
      </c>
      <c r="G173" s="149"/>
      <c r="H173" s="149"/>
      <c r="I173" s="125"/>
      <c r="J173" s="125"/>
    </row>
    <row r="174" spans="1:10" x14ac:dyDescent="0.2">
      <c r="A174" s="172" t="s">
        <v>256</v>
      </c>
      <c r="B174" s="173"/>
      <c r="C174" s="33">
        <f t="shared" si="34"/>
        <v>0</v>
      </c>
      <c r="D174" s="33">
        <v>0</v>
      </c>
      <c r="E174" s="33">
        <v>0</v>
      </c>
      <c r="F174" s="33">
        <v>0</v>
      </c>
      <c r="G174" s="149"/>
      <c r="H174" s="149"/>
      <c r="I174" s="125"/>
      <c r="J174" s="125"/>
    </row>
    <row r="175" spans="1:10" x14ac:dyDescent="0.2">
      <c r="A175" s="165" t="s">
        <v>257</v>
      </c>
      <c r="B175" s="165"/>
      <c r="C175" s="33">
        <f t="shared" si="34"/>
        <v>0</v>
      </c>
      <c r="D175" s="33">
        <v>0</v>
      </c>
      <c r="E175" s="33">
        <v>0</v>
      </c>
      <c r="F175" s="33">
        <v>0</v>
      </c>
      <c r="G175" s="149"/>
      <c r="H175" s="149"/>
      <c r="I175" s="126"/>
      <c r="J175" s="126"/>
    </row>
    <row r="176" spans="1:10" ht="36.75" customHeight="1" x14ac:dyDescent="0.2">
      <c r="A176" s="79"/>
      <c r="B176" s="127" t="s">
        <v>479</v>
      </c>
      <c r="C176" s="33" t="s">
        <v>465</v>
      </c>
      <c r="D176" s="33">
        <v>1425</v>
      </c>
      <c r="E176" s="33">
        <v>0</v>
      </c>
      <c r="F176" s="33">
        <v>0</v>
      </c>
      <c r="G176" s="78"/>
      <c r="H176" s="78"/>
      <c r="I176" s="69"/>
      <c r="J176" s="69"/>
    </row>
    <row r="177" spans="1:10" ht="24" x14ac:dyDescent="0.2">
      <c r="A177" s="84"/>
      <c r="B177" s="129"/>
      <c r="C177" s="26" t="s">
        <v>466</v>
      </c>
      <c r="D177" s="33">
        <v>75</v>
      </c>
      <c r="E177" s="33">
        <v>500</v>
      </c>
      <c r="F177" s="49">
        <v>0</v>
      </c>
      <c r="G177" s="78"/>
      <c r="H177" s="78"/>
      <c r="I177" s="76"/>
      <c r="J177" s="75"/>
    </row>
    <row r="178" spans="1:10" s="22" customFormat="1" ht="72" x14ac:dyDescent="0.2">
      <c r="A178" s="177" t="s">
        <v>499</v>
      </c>
      <c r="B178" s="178"/>
      <c r="C178" s="178"/>
      <c r="D178" s="178"/>
      <c r="E178" s="179"/>
      <c r="F178" s="83"/>
      <c r="G178" s="78" t="s">
        <v>585</v>
      </c>
      <c r="H178" s="78" t="s">
        <v>310</v>
      </c>
      <c r="I178" s="76" t="s">
        <v>310</v>
      </c>
      <c r="J178" s="75" t="s">
        <v>500</v>
      </c>
    </row>
    <row r="179" spans="1:10" ht="26.25" customHeight="1" x14ac:dyDescent="0.2">
      <c r="A179" s="75" t="s">
        <v>43</v>
      </c>
      <c r="B179" s="167" t="s">
        <v>262</v>
      </c>
      <c r="C179" s="168"/>
      <c r="D179" s="168"/>
      <c r="E179" s="155"/>
      <c r="F179" s="38"/>
      <c r="G179" s="149" t="s">
        <v>304</v>
      </c>
      <c r="H179" s="149" t="s">
        <v>310</v>
      </c>
      <c r="I179" s="111" t="s">
        <v>310</v>
      </c>
      <c r="J179" s="111" t="s">
        <v>310</v>
      </c>
    </row>
    <row r="180" spans="1:10" x14ac:dyDescent="0.2">
      <c r="A180" s="165" t="s">
        <v>13</v>
      </c>
      <c r="B180" s="165"/>
      <c r="C180" s="33">
        <f t="shared" ref="C180:C186" si="35">D180+E180+F180</f>
        <v>0</v>
      </c>
      <c r="D180" s="33">
        <f>SUM(D181,D182,D183,D184,D186)</f>
        <v>0</v>
      </c>
      <c r="E180" s="33">
        <f>SUM(E181,E182,E183,E184,E186)</f>
        <v>0</v>
      </c>
      <c r="F180" s="33">
        <f>SUM(F181,F182,F183,F184,F186)</f>
        <v>0</v>
      </c>
      <c r="G180" s="149"/>
      <c r="H180" s="149"/>
      <c r="I180" s="125"/>
      <c r="J180" s="125"/>
    </row>
    <row r="181" spans="1:10" x14ac:dyDescent="0.2">
      <c r="A181" s="165" t="s">
        <v>3</v>
      </c>
      <c r="B181" s="165"/>
      <c r="C181" s="33">
        <f t="shared" si="35"/>
        <v>0</v>
      </c>
      <c r="D181" s="33">
        <v>0</v>
      </c>
      <c r="E181" s="33">
        <v>0</v>
      </c>
      <c r="F181" s="33">
        <v>0</v>
      </c>
      <c r="G181" s="149"/>
      <c r="H181" s="149"/>
      <c r="I181" s="125"/>
      <c r="J181" s="125"/>
    </row>
    <row r="182" spans="1:10" x14ac:dyDescent="0.2">
      <c r="A182" s="165" t="s">
        <v>10</v>
      </c>
      <c r="B182" s="165"/>
      <c r="C182" s="33">
        <f t="shared" si="35"/>
        <v>0</v>
      </c>
      <c r="D182" s="33">
        <v>0</v>
      </c>
      <c r="E182" s="33">
        <v>0</v>
      </c>
      <c r="F182" s="33">
        <v>0</v>
      </c>
      <c r="G182" s="149"/>
      <c r="H182" s="149"/>
      <c r="I182" s="125"/>
      <c r="J182" s="125"/>
    </row>
    <row r="183" spans="1:10" x14ac:dyDescent="0.2">
      <c r="A183" s="165" t="s">
        <v>11</v>
      </c>
      <c r="B183" s="165"/>
      <c r="C183" s="33">
        <f t="shared" si="35"/>
        <v>0</v>
      </c>
      <c r="D183" s="33">
        <v>0</v>
      </c>
      <c r="E183" s="33">
        <v>0</v>
      </c>
      <c r="F183" s="33">
        <v>0</v>
      </c>
      <c r="G183" s="149"/>
      <c r="H183" s="149"/>
      <c r="I183" s="125"/>
      <c r="J183" s="125"/>
    </row>
    <row r="184" spans="1:10" x14ac:dyDescent="0.2">
      <c r="A184" s="165" t="s">
        <v>12</v>
      </c>
      <c r="B184" s="165"/>
      <c r="C184" s="33">
        <f t="shared" si="35"/>
        <v>0</v>
      </c>
      <c r="D184" s="33">
        <v>0</v>
      </c>
      <c r="E184" s="33">
        <v>0</v>
      </c>
      <c r="F184" s="33">
        <v>0</v>
      </c>
      <c r="G184" s="149"/>
      <c r="H184" s="149"/>
      <c r="I184" s="125"/>
      <c r="J184" s="125"/>
    </row>
    <row r="185" spans="1:10" x14ac:dyDescent="0.2">
      <c r="A185" s="172" t="s">
        <v>256</v>
      </c>
      <c r="B185" s="173"/>
      <c r="C185" s="33">
        <f t="shared" si="35"/>
        <v>0</v>
      </c>
      <c r="D185" s="33">
        <v>0</v>
      </c>
      <c r="E185" s="33">
        <v>0</v>
      </c>
      <c r="F185" s="33">
        <v>0</v>
      </c>
      <c r="G185" s="149"/>
      <c r="H185" s="149"/>
      <c r="I185" s="125"/>
      <c r="J185" s="125"/>
    </row>
    <row r="186" spans="1:10" x14ac:dyDescent="0.2">
      <c r="A186" s="165" t="s">
        <v>257</v>
      </c>
      <c r="B186" s="165"/>
      <c r="C186" s="33">
        <f t="shared" si="35"/>
        <v>0</v>
      </c>
      <c r="D186" s="33">
        <v>0</v>
      </c>
      <c r="E186" s="33">
        <v>0</v>
      </c>
      <c r="F186" s="33">
        <v>0</v>
      </c>
      <c r="G186" s="149"/>
      <c r="H186" s="149"/>
      <c r="I186" s="126"/>
      <c r="J186" s="126"/>
    </row>
    <row r="187" spans="1:10" s="22" customFormat="1" ht="42" customHeight="1" x14ac:dyDescent="0.2">
      <c r="A187" s="116" t="s">
        <v>565</v>
      </c>
      <c r="B187" s="117"/>
      <c r="C187" s="117"/>
      <c r="D187" s="117"/>
      <c r="E187" s="156"/>
      <c r="F187" s="83"/>
      <c r="G187" s="78" t="s">
        <v>304</v>
      </c>
      <c r="H187" s="78" t="s">
        <v>1</v>
      </c>
      <c r="I187" s="76" t="s">
        <v>1</v>
      </c>
      <c r="J187" s="75" t="s">
        <v>566</v>
      </c>
    </row>
    <row r="188" spans="1:10" ht="38.25" customHeight="1" x14ac:dyDescent="0.2">
      <c r="A188" s="75" t="s">
        <v>44</v>
      </c>
      <c r="B188" s="167" t="s">
        <v>461</v>
      </c>
      <c r="C188" s="168"/>
      <c r="D188" s="168"/>
      <c r="E188" s="155"/>
      <c r="F188" s="38"/>
      <c r="G188" s="149" t="s">
        <v>587</v>
      </c>
      <c r="H188" s="149" t="s">
        <v>291</v>
      </c>
      <c r="I188" s="111" t="s">
        <v>594</v>
      </c>
      <c r="J188" s="111" t="s">
        <v>595</v>
      </c>
    </row>
    <row r="189" spans="1:10" x14ac:dyDescent="0.2">
      <c r="A189" s="165" t="s">
        <v>13</v>
      </c>
      <c r="B189" s="165"/>
      <c r="C189" s="33">
        <f t="shared" ref="C189:C195" si="36">D189+E189+F189</f>
        <v>2325.1999999999998</v>
      </c>
      <c r="D189" s="33">
        <f>SUM(D190:D195)</f>
        <v>1500</v>
      </c>
      <c r="E189" s="33">
        <f>SUM(E190:E195)</f>
        <v>144.69999999999999</v>
      </c>
      <c r="F189" s="33">
        <f>SUM(F190:F195)</f>
        <v>680.5</v>
      </c>
      <c r="G189" s="149"/>
      <c r="H189" s="149"/>
      <c r="I189" s="125"/>
      <c r="J189" s="125"/>
    </row>
    <row r="190" spans="1:10" x14ac:dyDescent="0.2">
      <c r="A190" s="165" t="s">
        <v>3</v>
      </c>
      <c r="B190" s="165"/>
      <c r="C190" s="33">
        <f t="shared" si="36"/>
        <v>1425</v>
      </c>
      <c r="D190" s="33">
        <v>1425</v>
      </c>
      <c r="E190" s="33">
        <v>0</v>
      </c>
      <c r="F190" s="33">
        <v>0</v>
      </c>
      <c r="G190" s="149"/>
      <c r="H190" s="149"/>
      <c r="I190" s="125"/>
      <c r="J190" s="125"/>
    </row>
    <row r="191" spans="1:10" x14ac:dyDescent="0.2">
      <c r="A191" s="165" t="s">
        <v>10</v>
      </c>
      <c r="B191" s="165"/>
      <c r="C191" s="33">
        <f t="shared" si="36"/>
        <v>900.2</v>
      </c>
      <c r="D191" s="33">
        <v>75</v>
      </c>
      <c r="E191" s="33">
        <v>144.69999999999999</v>
      </c>
      <c r="F191" s="33">
        <v>680.5</v>
      </c>
      <c r="G191" s="149"/>
      <c r="H191" s="149"/>
      <c r="I191" s="125"/>
      <c r="J191" s="125"/>
    </row>
    <row r="192" spans="1:10" x14ac:dyDescent="0.2">
      <c r="A192" s="165" t="s">
        <v>11</v>
      </c>
      <c r="B192" s="165"/>
      <c r="C192" s="33">
        <f t="shared" si="36"/>
        <v>0</v>
      </c>
      <c r="D192" s="33">
        <v>0</v>
      </c>
      <c r="E192" s="33">
        <v>0</v>
      </c>
      <c r="F192" s="33">
        <v>0</v>
      </c>
      <c r="G192" s="149"/>
      <c r="H192" s="149"/>
      <c r="I192" s="125"/>
      <c r="J192" s="125"/>
    </row>
    <row r="193" spans="1:10" x14ac:dyDescent="0.2">
      <c r="A193" s="165" t="s">
        <v>12</v>
      </c>
      <c r="B193" s="165"/>
      <c r="C193" s="33">
        <f t="shared" si="36"/>
        <v>0</v>
      </c>
      <c r="D193" s="33">
        <v>0</v>
      </c>
      <c r="E193" s="33">
        <v>0</v>
      </c>
      <c r="F193" s="33">
        <v>0</v>
      </c>
      <c r="G193" s="149"/>
      <c r="H193" s="149"/>
      <c r="I193" s="125"/>
      <c r="J193" s="125"/>
    </row>
    <row r="194" spans="1:10" x14ac:dyDescent="0.2">
      <c r="A194" s="172" t="s">
        <v>256</v>
      </c>
      <c r="B194" s="173"/>
      <c r="C194" s="33">
        <f t="shared" si="36"/>
        <v>0</v>
      </c>
      <c r="D194" s="33">
        <v>0</v>
      </c>
      <c r="E194" s="33">
        <v>0</v>
      </c>
      <c r="F194" s="33">
        <v>0</v>
      </c>
      <c r="G194" s="149"/>
      <c r="H194" s="149"/>
      <c r="I194" s="125"/>
      <c r="J194" s="125"/>
    </row>
    <row r="195" spans="1:10" x14ac:dyDescent="0.2">
      <c r="A195" s="165" t="s">
        <v>257</v>
      </c>
      <c r="B195" s="165"/>
      <c r="C195" s="33">
        <f t="shared" si="36"/>
        <v>0</v>
      </c>
      <c r="D195" s="33">
        <v>0</v>
      </c>
      <c r="E195" s="33">
        <v>0</v>
      </c>
      <c r="F195" s="33">
        <v>0</v>
      </c>
      <c r="G195" s="149"/>
      <c r="H195" s="149"/>
      <c r="I195" s="126"/>
      <c r="J195" s="126"/>
    </row>
    <row r="196" spans="1:10" ht="26.25" customHeight="1" x14ac:dyDescent="0.2">
      <c r="A196" s="79"/>
      <c r="B196" s="127" t="s">
        <v>263</v>
      </c>
      <c r="C196" s="33" t="s">
        <v>3</v>
      </c>
      <c r="D196" s="33">
        <f>D190</f>
        <v>1425</v>
      </c>
      <c r="E196" s="33">
        <f t="shared" ref="E196:F196" si="37">E190</f>
        <v>0</v>
      </c>
      <c r="F196" s="33">
        <f t="shared" si="37"/>
        <v>0</v>
      </c>
      <c r="G196" s="78"/>
      <c r="H196" s="78"/>
      <c r="I196" s="69"/>
      <c r="J196" s="69"/>
    </row>
    <row r="197" spans="1:10" x14ac:dyDescent="0.2">
      <c r="A197" s="84"/>
      <c r="B197" s="129"/>
      <c r="C197" s="26" t="s">
        <v>10</v>
      </c>
      <c r="D197" s="33">
        <f>D191</f>
        <v>75</v>
      </c>
      <c r="E197" s="33">
        <f t="shared" ref="E197:F197" si="38">E191</f>
        <v>144.69999999999999</v>
      </c>
      <c r="F197" s="33">
        <f t="shared" si="38"/>
        <v>680.5</v>
      </c>
      <c r="G197" s="78"/>
      <c r="H197" s="78"/>
      <c r="I197" s="76"/>
      <c r="J197" s="75"/>
    </row>
    <row r="198" spans="1:10" ht="31.5" customHeight="1" x14ac:dyDescent="0.2">
      <c r="A198" s="75" t="s">
        <v>49</v>
      </c>
      <c r="B198" s="167" t="s">
        <v>37</v>
      </c>
      <c r="C198" s="168"/>
      <c r="D198" s="168"/>
      <c r="E198" s="155"/>
      <c r="F198" s="39"/>
      <c r="G198" s="149" t="s">
        <v>361</v>
      </c>
      <c r="H198" s="127" t="s">
        <v>362</v>
      </c>
      <c r="I198" s="111" t="s">
        <v>594</v>
      </c>
      <c r="J198" s="111" t="s">
        <v>595</v>
      </c>
    </row>
    <row r="199" spans="1:10" x14ac:dyDescent="0.2">
      <c r="A199" s="165" t="s">
        <v>13</v>
      </c>
      <c r="B199" s="165"/>
      <c r="C199" s="33">
        <f t="shared" ref="C199:C205" si="39">D199+E199+F199</f>
        <v>180</v>
      </c>
      <c r="D199" s="33">
        <f>SUM(D200,D201,D202,D203,D205)</f>
        <v>60</v>
      </c>
      <c r="E199" s="33">
        <f>SUM(E200,E201,E202,E203,E205)</f>
        <v>60</v>
      </c>
      <c r="F199" s="33">
        <f>SUM(F200,F201,F202,F203,F205)</f>
        <v>60</v>
      </c>
      <c r="G199" s="149"/>
      <c r="H199" s="128"/>
      <c r="I199" s="125"/>
      <c r="J199" s="125"/>
    </row>
    <row r="200" spans="1:10" x14ac:dyDescent="0.2">
      <c r="A200" s="165" t="s">
        <v>3</v>
      </c>
      <c r="B200" s="165"/>
      <c r="C200" s="33">
        <f t="shared" si="39"/>
        <v>0</v>
      </c>
      <c r="D200" s="33">
        <v>0</v>
      </c>
      <c r="E200" s="33">
        <v>0</v>
      </c>
      <c r="F200" s="33">
        <v>0</v>
      </c>
      <c r="G200" s="149"/>
      <c r="H200" s="128"/>
      <c r="I200" s="125"/>
      <c r="J200" s="125"/>
    </row>
    <row r="201" spans="1:10" x14ac:dyDescent="0.2">
      <c r="A201" s="165" t="s">
        <v>10</v>
      </c>
      <c r="B201" s="165"/>
      <c r="C201" s="33">
        <f t="shared" si="39"/>
        <v>180</v>
      </c>
      <c r="D201" s="33">
        <v>60</v>
      </c>
      <c r="E201" s="33">
        <v>60</v>
      </c>
      <c r="F201" s="33">
        <v>60</v>
      </c>
      <c r="G201" s="149"/>
      <c r="H201" s="128"/>
      <c r="I201" s="125"/>
      <c r="J201" s="125"/>
    </row>
    <row r="202" spans="1:10" x14ac:dyDescent="0.2">
      <c r="A202" s="165" t="s">
        <v>11</v>
      </c>
      <c r="B202" s="165"/>
      <c r="C202" s="33">
        <f t="shared" si="39"/>
        <v>0</v>
      </c>
      <c r="D202" s="33">
        <v>0</v>
      </c>
      <c r="E202" s="33">
        <v>0</v>
      </c>
      <c r="F202" s="33">
        <v>0</v>
      </c>
      <c r="G202" s="149"/>
      <c r="H202" s="128"/>
      <c r="I202" s="125"/>
      <c r="J202" s="125"/>
    </row>
    <row r="203" spans="1:10" x14ac:dyDescent="0.2">
      <c r="A203" s="165" t="s">
        <v>12</v>
      </c>
      <c r="B203" s="165"/>
      <c r="C203" s="33">
        <f t="shared" si="39"/>
        <v>0</v>
      </c>
      <c r="D203" s="33">
        <v>0</v>
      </c>
      <c r="E203" s="33">
        <v>0</v>
      </c>
      <c r="F203" s="33">
        <v>0</v>
      </c>
      <c r="G203" s="149"/>
      <c r="H203" s="128"/>
      <c r="I203" s="125"/>
      <c r="J203" s="125"/>
    </row>
    <row r="204" spans="1:10" x14ac:dyDescent="0.2">
      <c r="A204" s="172" t="s">
        <v>256</v>
      </c>
      <c r="B204" s="173"/>
      <c r="C204" s="33">
        <f t="shared" si="39"/>
        <v>0</v>
      </c>
      <c r="D204" s="33">
        <v>0</v>
      </c>
      <c r="E204" s="33">
        <v>0</v>
      </c>
      <c r="F204" s="33">
        <v>0</v>
      </c>
      <c r="G204" s="149"/>
      <c r="H204" s="128"/>
      <c r="I204" s="125"/>
      <c r="J204" s="125"/>
    </row>
    <row r="205" spans="1:10" x14ac:dyDescent="0.2">
      <c r="A205" s="165" t="s">
        <v>257</v>
      </c>
      <c r="B205" s="165"/>
      <c r="C205" s="33">
        <f t="shared" si="39"/>
        <v>0</v>
      </c>
      <c r="D205" s="33">
        <v>0</v>
      </c>
      <c r="E205" s="33">
        <v>0</v>
      </c>
      <c r="F205" s="33">
        <v>0</v>
      </c>
      <c r="G205" s="149"/>
      <c r="H205" s="129"/>
      <c r="I205" s="126"/>
      <c r="J205" s="126"/>
    </row>
    <row r="206" spans="1:10" ht="19.5" customHeight="1" x14ac:dyDescent="0.2">
      <c r="A206" s="75" t="s">
        <v>462</v>
      </c>
      <c r="B206" s="167" t="s">
        <v>36</v>
      </c>
      <c r="C206" s="168"/>
      <c r="D206" s="168"/>
      <c r="E206" s="155"/>
      <c r="F206" s="38"/>
      <c r="G206" s="127" t="s">
        <v>491</v>
      </c>
      <c r="H206" s="127" t="s">
        <v>164</v>
      </c>
      <c r="I206" s="111" t="s">
        <v>594</v>
      </c>
      <c r="J206" s="111" t="s">
        <v>595</v>
      </c>
    </row>
    <row r="207" spans="1:10" x14ac:dyDescent="0.2">
      <c r="A207" s="172" t="s">
        <v>13</v>
      </c>
      <c r="B207" s="173"/>
      <c r="C207" s="33">
        <f t="shared" ref="C207:C213" si="40">D207+E207+F207</f>
        <v>600</v>
      </c>
      <c r="D207" s="33">
        <f>SUM(D208,D209,D210,D211,D213)</f>
        <v>200</v>
      </c>
      <c r="E207" s="33">
        <f>SUM(E208,E209,E210,E211,E213)</f>
        <v>200</v>
      </c>
      <c r="F207" s="33">
        <f>SUM(F208,F209,F210,F211,F213)</f>
        <v>200</v>
      </c>
      <c r="G207" s="128"/>
      <c r="H207" s="128"/>
      <c r="I207" s="125"/>
      <c r="J207" s="125"/>
    </row>
    <row r="208" spans="1:10" ht="12" customHeight="1" x14ac:dyDescent="0.2">
      <c r="A208" s="172" t="s">
        <v>3</v>
      </c>
      <c r="B208" s="173"/>
      <c r="C208" s="33">
        <f t="shared" si="40"/>
        <v>0</v>
      </c>
      <c r="D208" s="33">
        <v>0</v>
      </c>
      <c r="E208" s="33">
        <v>0</v>
      </c>
      <c r="F208" s="33">
        <v>0</v>
      </c>
      <c r="G208" s="128"/>
      <c r="H208" s="128"/>
      <c r="I208" s="125"/>
      <c r="J208" s="125"/>
    </row>
    <row r="209" spans="1:10" ht="12" customHeight="1" x14ac:dyDescent="0.2">
      <c r="A209" s="172" t="s">
        <v>10</v>
      </c>
      <c r="B209" s="173"/>
      <c r="C209" s="33">
        <f t="shared" si="40"/>
        <v>600</v>
      </c>
      <c r="D209" s="33">
        <v>200</v>
      </c>
      <c r="E209" s="33">
        <v>200</v>
      </c>
      <c r="F209" s="33">
        <v>200</v>
      </c>
      <c r="G209" s="128"/>
      <c r="H209" s="128"/>
      <c r="I209" s="125"/>
      <c r="J209" s="125"/>
    </row>
    <row r="210" spans="1:10" ht="12" customHeight="1" x14ac:dyDescent="0.2">
      <c r="A210" s="172" t="s">
        <v>11</v>
      </c>
      <c r="B210" s="173"/>
      <c r="C210" s="33">
        <f t="shared" si="40"/>
        <v>0</v>
      </c>
      <c r="D210" s="33">
        <v>0</v>
      </c>
      <c r="E210" s="33">
        <v>0</v>
      </c>
      <c r="F210" s="33">
        <v>0</v>
      </c>
      <c r="G210" s="128"/>
      <c r="H210" s="128"/>
      <c r="I210" s="125"/>
      <c r="J210" s="125"/>
    </row>
    <row r="211" spans="1:10" ht="12" customHeight="1" x14ac:dyDescent="0.2">
      <c r="A211" s="172" t="s">
        <v>12</v>
      </c>
      <c r="B211" s="173"/>
      <c r="C211" s="33">
        <f t="shared" si="40"/>
        <v>0</v>
      </c>
      <c r="D211" s="33">
        <v>0</v>
      </c>
      <c r="E211" s="33">
        <v>0</v>
      </c>
      <c r="F211" s="33">
        <v>0</v>
      </c>
      <c r="G211" s="128"/>
      <c r="H211" s="128"/>
      <c r="I211" s="125"/>
      <c r="J211" s="125"/>
    </row>
    <row r="212" spans="1:10" ht="12" customHeight="1" x14ac:dyDescent="0.2">
      <c r="A212" s="172" t="s">
        <v>256</v>
      </c>
      <c r="B212" s="173"/>
      <c r="C212" s="33">
        <f t="shared" si="40"/>
        <v>0</v>
      </c>
      <c r="D212" s="33">
        <v>0</v>
      </c>
      <c r="E212" s="33">
        <v>0</v>
      </c>
      <c r="F212" s="33">
        <v>0</v>
      </c>
      <c r="G212" s="128"/>
      <c r="H212" s="128"/>
      <c r="I212" s="125"/>
      <c r="J212" s="125"/>
    </row>
    <row r="213" spans="1:10" ht="12" customHeight="1" x14ac:dyDescent="0.2">
      <c r="A213" s="172" t="s">
        <v>257</v>
      </c>
      <c r="B213" s="173"/>
      <c r="C213" s="33">
        <f t="shared" si="40"/>
        <v>0</v>
      </c>
      <c r="D213" s="33">
        <v>0</v>
      </c>
      <c r="E213" s="33">
        <v>0</v>
      </c>
      <c r="F213" s="33">
        <v>0</v>
      </c>
      <c r="G213" s="129"/>
      <c r="H213" s="129"/>
      <c r="I213" s="126"/>
      <c r="J213" s="126"/>
    </row>
    <row r="214" spans="1:10" ht="23.25" customHeight="1" x14ac:dyDescent="0.2">
      <c r="A214" s="75" t="s">
        <v>151</v>
      </c>
      <c r="B214" s="167" t="s">
        <v>38</v>
      </c>
      <c r="C214" s="168"/>
      <c r="D214" s="168"/>
      <c r="E214" s="155"/>
      <c r="F214" s="38"/>
      <c r="G214" s="127" t="s">
        <v>585</v>
      </c>
      <c r="H214" s="127" t="s">
        <v>165</v>
      </c>
      <c r="I214" s="111" t="s">
        <v>594</v>
      </c>
      <c r="J214" s="111" t="s">
        <v>595</v>
      </c>
    </row>
    <row r="215" spans="1:10" x14ac:dyDescent="0.2">
      <c r="A215" s="172" t="s">
        <v>13</v>
      </c>
      <c r="B215" s="173"/>
      <c r="C215" s="33">
        <f t="shared" ref="C215:C221" si="41">D215+E215+F215</f>
        <v>2443.1</v>
      </c>
      <c r="D215" s="33">
        <f>SUM(D216,D217,D218,D219,D221)</f>
        <v>1000</v>
      </c>
      <c r="E215" s="33">
        <f>SUM(E216,E217,E218,E219,E221)</f>
        <v>943.1</v>
      </c>
      <c r="F215" s="33">
        <f>SUM(F216,F217,F218,F219,F221)</f>
        <v>500</v>
      </c>
      <c r="G215" s="128"/>
      <c r="H215" s="128"/>
      <c r="I215" s="125"/>
      <c r="J215" s="125"/>
    </row>
    <row r="216" spans="1:10" ht="12" customHeight="1" x14ac:dyDescent="0.2">
      <c r="A216" s="172" t="s">
        <v>3</v>
      </c>
      <c r="B216" s="173"/>
      <c r="C216" s="33">
        <f t="shared" si="41"/>
        <v>0</v>
      </c>
      <c r="D216" s="33">
        <v>0</v>
      </c>
      <c r="E216" s="33">
        <v>0</v>
      </c>
      <c r="F216" s="33">
        <v>0</v>
      </c>
      <c r="G216" s="128"/>
      <c r="H216" s="128"/>
      <c r="I216" s="125"/>
      <c r="J216" s="125"/>
    </row>
    <row r="217" spans="1:10" ht="12" customHeight="1" x14ac:dyDescent="0.2">
      <c r="A217" s="172" t="s">
        <v>10</v>
      </c>
      <c r="B217" s="173"/>
      <c r="C217" s="33">
        <f t="shared" si="41"/>
        <v>2443.1</v>
      </c>
      <c r="D217" s="33">
        <v>1000</v>
      </c>
      <c r="E217" s="33">
        <v>943.1</v>
      </c>
      <c r="F217" s="33">
        <v>500</v>
      </c>
      <c r="G217" s="128"/>
      <c r="H217" s="128"/>
      <c r="I217" s="125"/>
      <c r="J217" s="125"/>
    </row>
    <row r="218" spans="1:10" ht="12" customHeight="1" x14ac:dyDescent="0.2">
      <c r="A218" s="172" t="s">
        <v>11</v>
      </c>
      <c r="B218" s="173"/>
      <c r="C218" s="33">
        <f t="shared" si="41"/>
        <v>0</v>
      </c>
      <c r="D218" s="33">
        <v>0</v>
      </c>
      <c r="E218" s="33">
        <v>0</v>
      </c>
      <c r="F218" s="33">
        <v>0</v>
      </c>
      <c r="G218" s="128"/>
      <c r="H218" s="128"/>
      <c r="I218" s="125"/>
      <c r="J218" s="125"/>
    </row>
    <row r="219" spans="1:10" ht="12" customHeight="1" x14ac:dyDescent="0.2">
      <c r="A219" s="172" t="s">
        <v>12</v>
      </c>
      <c r="B219" s="173"/>
      <c r="C219" s="33">
        <f t="shared" si="41"/>
        <v>0</v>
      </c>
      <c r="D219" s="33">
        <v>0</v>
      </c>
      <c r="E219" s="33">
        <v>0</v>
      </c>
      <c r="F219" s="33">
        <v>0</v>
      </c>
      <c r="G219" s="128"/>
      <c r="H219" s="128"/>
      <c r="I219" s="125"/>
      <c r="J219" s="125"/>
    </row>
    <row r="220" spans="1:10" ht="12" customHeight="1" x14ac:dyDescent="0.2">
      <c r="A220" s="172" t="s">
        <v>256</v>
      </c>
      <c r="B220" s="173"/>
      <c r="C220" s="33">
        <f t="shared" si="41"/>
        <v>0</v>
      </c>
      <c r="D220" s="33">
        <v>0</v>
      </c>
      <c r="E220" s="33">
        <v>0</v>
      </c>
      <c r="F220" s="33">
        <v>0</v>
      </c>
      <c r="G220" s="128"/>
      <c r="H220" s="128"/>
      <c r="I220" s="125"/>
      <c r="J220" s="125"/>
    </row>
    <row r="221" spans="1:10" ht="12" customHeight="1" x14ac:dyDescent="0.2">
      <c r="A221" s="172" t="s">
        <v>257</v>
      </c>
      <c r="B221" s="173"/>
      <c r="C221" s="33">
        <f t="shared" si="41"/>
        <v>0</v>
      </c>
      <c r="D221" s="33">
        <v>0</v>
      </c>
      <c r="E221" s="33">
        <v>0</v>
      </c>
      <c r="F221" s="33">
        <v>0</v>
      </c>
      <c r="G221" s="129"/>
      <c r="H221" s="129"/>
      <c r="I221" s="126"/>
      <c r="J221" s="126"/>
    </row>
    <row r="222" spans="1:10" x14ac:dyDescent="0.2">
      <c r="A222" s="84"/>
      <c r="B222" s="43" t="s">
        <v>292</v>
      </c>
      <c r="C222" s="26" t="s">
        <v>10</v>
      </c>
      <c r="D222" s="60">
        <f>D217</f>
        <v>1000</v>
      </c>
      <c r="E222" s="60">
        <f t="shared" ref="E222:F222" si="42">E217</f>
        <v>943.1</v>
      </c>
      <c r="F222" s="60">
        <f t="shared" si="42"/>
        <v>500</v>
      </c>
      <c r="G222" s="78"/>
      <c r="H222" s="78"/>
      <c r="I222" s="76"/>
      <c r="J222" s="75"/>
    </row>
    <row r="223" spans="1:10" ht="28.5" customHeight="1" x14ac:dyDescent="0.2">
      <c r="A223" s="75" t="s">
        <v>152</v>
      </c>
      <c r="B223" s="167" t="s">
        <v>41</v>
      </c>
      <c r="C223" s="168"/>
      <c r="D223" s="168"/>
      <c r="E223" s="155"/>
      <c r="F223" s="38"/>
      <c r="G223" s="127" t="s">
        <v>363</v>
      </c>
      <c r="H223" s="127" t="s">
        <v>155</v>
      </c>
      <c r="I223" s="111" t="s">
        <v>594</v>
      </c>
      <c r="J223" s="111" t="s">
        <v>595</v>
      </c>
    </row>
    <row r="224" spans="1:10" x14ac:dyDescent="0.2">
      <c r="A224" s="172" t="s">
        <v>13</v>
      </c>
      <c r="B224" s="173"/>
      <c r="C224" s="33">
        <f t="shared" ref="C224:C230" si="43">D224+E224+F224</f>
        <v>120</v>
      </c>
      <c r="D224" s="33">
        <f>SUM(D225,D226,D227,D228,D230)</f>
        <v>40</v>
      </c>
      <c r="E224" s="33">
        <f>SUM(E225,E226,E227,E228,E230)</f>
        <v>40</v>
      </c>
      <c r="F224" s="33">
        <f>SUM(F225,F226,F227,F228,F230)</f>
        <v>40</v>
      </c>
      <c r="G224" s="128"/>
      <c r="H224" s="128"/>
      <c r="I224" s="125"/>
      <c r="J224" s="125"/>
    </row>
    <row r="225" spans="1:10" ht="12" customHeight="1" x14ac:dyDescent="0.2">
      <c r="A225" s="172" t="s">
        <v>3</v>
      </c>
      <c r="B225" s="173"/>
      <c r="C225" s="33">
        <f t="shared" si="43"/>
        <v>0</v>
      </c>
      <c r="D225" s="33">
        <v>0</v>
      </c>
      <c r="E225" s="33">
        <v>0</v>
      </c>
      <c r="F225" s="33">
        <v>0</v>
      </c>
      <c r="G225" s="128"/>
      <c r="H225" s="128"/>
      <c r="I225" s="125"/>
      <c r="J225" s="125"/>
    </row>
    <row r="226" spans="1:10" ht="12" customHeight="1" x14ac:dyDescent="0.2">
      <c r="A226" s="172" t="s">
        <v>10</v>
      </c>
      <c r="B226" s="173"/>
      <c r="C226" s="33">
        <f t="shared" si="43"/>
        <v>120</v>
      </c>
      <c r="D226" s="33">
        <v>40</v>
      </c>
      <c r="E226" s="33">
        <v>40</v>
      </c>
      <c r="F226" s="33">
        <v>40</v>
      </c>
      <c r="G226" s="128"/>
      <c r="H226" s="128"/>
      <c r="I226" s="125"/>
      <c r="J226" s="125"/>
    </row>
    <row r="227" spans="1:10" ht="12" customHeight="1" x14ac:dyDescent="0.2">
      <c r="A227" s="172" t="s">
        <v>11</v>
      </c>
      <c r="B227" s="173"/>
      <c r="C227" s="33">
        <f t="shared" si="43"/>
        <v>0</v>
      </c>
      <c r="D227" s="33">
        <v>0</v>
      </c>
      <c r="E227" s="33">
        <v>0</v>
      </c>
      <c r="F227" s="33">
        <v>0</v>
      </c>
      <c r="G227" s="128"/>
      <c r="H227" s="128"/>
      <c r="I227" s="125"/>
      <c r="J227" s="125"/>
    </row>
    <row r="228" spans="1:10" ht="12" customHeight="1" x14ac:dyDescent="0.2">
      <c r="A228" s="172" t="s">
        <v>12</v>
      </c>
      <c r="B228" s="173"/>
      <c r="C228" s="33">
        <f t="shared" si="43"/>
        <v>0</v>
      </c>
      <c r="D228" s="33">
        <v>0</v>
      </c>
      <c r="E228" s="33">
        <v>0</v>
      </c>
      <c r="F228" s="33">
        <v>0</v>
      </c>
      <c r="G228" s="128"/>
      <c r="H228" s="128"/>
      <c r="I228" s="125"/>
      <c r="J228" s="125"/>
    </row>
    <row r="229" spans="1:10" ht="12" customHeight="1" x14ac:dyDescent="0.2">
      <c r="A229" s="172" t="s">
        <v>256</v>
      </c>
      <c r="B229" s="173"/>
      <c r="C229" s="33">
        <f t="shared" si="43"/>
        <v>0</v>
      </c>
      <c r="D229" s="33">
        <v>0</v>
      </c>
      <c r="E229" s="33">
        <v>0</v>
      </c>
      <c r="F229" s="33">
        <v>0</v>
      </c>
      <c r="G229" s="128"/>
      <c r="H229" s="128"/>
      <c r="I229" s="125"/>
      <c r="J229" s="125"/>
    </row>
    <row r="230" spans="1:10" ht="12" customHeight="1" x14ac:dyDescent="0.2">
      <c r="A230" s="172" t="s">
        <v>257</v>
      </c>
      <c r="B230" s="173"/>
      <c r="C230" s="33">
        <f t="shared" si="43"/>
        <v>0</v>
      </c>
      <c r="D230" s="33">
        <v>0</v>
      </c>
      <c r="E230" s="33">
        <v>0</v>
      </c>
      <c r="F230" s="33">
        <v>0</v>
      </c>
      <c r="G230" s="129"/>
      <c r="H230" s="129"/>
      <c r="I230" s="126"/>
      <c r="J230" s="126"/>
    </row>
    <row r="231" spans="1:10" s="22" customFormat="1" ht="36.75" customHeight="1" x14ac:dyDescent="0.2">
      <c r="A231" s="177" t="s">
        <v>567</v>
      </c>
      <c r="B231" s="178"/>
      <c r="C231" s="178"/>
      <c r="D231" s="178"/>
      <c r="E231" s="179"/>
      <c r="F231" s="83"/>
      <c r="G231" s="78" t="s">
        <v>363</v>
      </c>
      <c r="H231" s="78" t="s">
        <v>1</v>
      </c>
      <c r="I231" s="76" t="s">
        <v>1</v>
      </c>
      <c r="J231" s="75" t="s">
        <v>503</v>
      </c>
    </row>
    <row r="232" spans="1:10" ht="40.5" customHeight="1" x14ac:dyDescent="0.2">
      <c r="A232" s="75" t="s">
        <v>229</v>
      </c>
      <c r="B232" s="167" t="s">
        <v>45</v>
      </c>
      <c r="C232" s="168"/>
      <c r="D232" s="168"/>
      <c r="E232" s="155"/>
      <c r="F232" s="38"/>
      <c r="G232" s="127" t="s">
        <v>490</v>
      </c>
      <c r="H232" s="127" t="s">
        <v>293</v>
      </c>
      <c r="I232" s="111" t="s">
        <v>594</v>
      </c>
      <c r="J232" s="111" t="s">
        <v>595</v>
      </c>
    </row>
    <row r="233" spans="1:10" x14ac:dyDescent="0.2">
      <c r="A233" s="172" t="s">
        <v>13</v>
      </c>
      <c r="B233" s="173"/>
      <c r="C233" s="33">
        <f t="shared" ref="C233:C239" si="44">D233+E233+F233</f>
        <v>600</v>
      </c>
      <c r="D233" s="33">
        <f>SUM(D234:D239)</f>
        <v>200</v>
      </c>
      <c r="E233" s="33">
        <f>SUM(E234:E239)</f>
        <v>200</v>
      </c>
      <c r="F233" s="33">
        <f>SUM(F234:F239)</f>
        <v>200</v>
      </c>
      <c r="G233" s="128"/>
      <c r="H233" s="128"/>
      <c r="I233" s="125"/>
      <c r="J233" s="125"/>
    </row>
    <row r="234" spans="1:10" ht="12" customHeight="1" x14ac:dyDescent="0.2">
      <c r="A234" s="172" t="s">
        <v>3</v>
      </c>
      <c r="B234" s="173"/>
      <c r="C234" s="33">
        <f t="shared" si="44"/>
        <v>0</v>
      </c>
      <c r="D234" s="33">
        <v>0</v>
      </c>
      <c r="E234" s="33">
        <v>0</v>
      </c>
      <c r="F234" s="33">
        <v>0</v>
      </c>
      <c r="G234" s="128"/>
      <c r="H234" s="128"/>
      <c r="I234" s="125"/>
      <c r="J234" s="125"/>
    </row>
    <row r="235" spans="1:10" ht="12" customHeight="1" x14ac:dyDescent="0.2">
      <c r="A235" s="172" t="s">
        <v>10</v>
      </c>
      <c r="B235" s="173"/>
      <c r="C235" s="33">
        <f t="shared" si="44"/>
        <v>600</v>
      </c>
      <c r="D235" s="33">
        <v>200</v>
      </c>
      <c r="E235" s="33">
        <v>200</v>
      </c>
      <c r="F235" s="33">
        <v>200</v>
      </c>
      <c r="G235" s="128"/>
      <c r="H235" s="128"/>
      <c r="I235" s="125"/>
      <c r="J235" s="125"/>
    </row>
    <row r="236" spans="1:10" ht="12" customHeight="1" x14ac:dyDescent="0.2">
      <c r="A236" s="172" t="s">
        <v>11</v>
      </c>
      <c r="B236" s="173"/>
      <c r="C236" s="33">
        <f t="shared" si="44"/>
        <v>0</v>
      </c>
      <c r="D236" s="33">
        <v>0</v>
      </c>
      <c r="E236" s="33">
        <v>0</v>
      </c>
      <c r="F236" s="33">
        <v>0</v>
      </c>
      <c r="G236" s="128"/>
      <c r="H236" s="128"/>
      <c r="I236" s="125"/>
      <c r="J236" s="125"/>
    </row>
    <row r="237" spans="1:10" ht="12" customHeight="1" x14ac:dyDescent="0.2">
      <c r="A237" s="172" t="s">
        <v>12</v>
      </c>
      <c r="B237" s="173"/>
      <c r="C237" s="33">
        <f t="shared" si="44"/>
        <v>0</v>
      </c>
      <c r="D237" s="33">
        <v>0</v>
      </c>
      <c r="E237" s="33">
        <v>0</v>
      </c>
      <c r="F237" s="33">
        <v>0</v>
      </c>
      <c r="G237" s="128"/>
      <c r="H237" s="128"/>
      <c r="I237" s="125"/>
      <c r="J237" s="125"/>
    </row>
    <row r="238" spans="1:10" ht="12" customHeight="1" x14ac:dyDescent="0.2">
      <c r="A238" s="172" t="s">
        <v>256</v>
      </c>
      <c r="B238" s="173"/>
      <c r="C238" s="33">
        <f t="shared" si="44"/>
        <v>0</v>
      </c>
      <c r="D238" s="33">
        <v>0</v>
      </c>
      <c r="E238" s="33">
        <v>0</v>
      </c>
      <c r="F238" s="33">
        <v>0</v>
      </c>
      <c r="G238" s="128"/>
      <c r="H238" s="128"/>
      <c r="I238" s="125"/>
      <c r="J238" s="125"/>
    </row>
    <row r="239" spans="1:10" ht="12" customHeight="1" x14ac:dyDescent="0.2">
      <c r="A239" s="172" t="s">
        <v>257</v>
      </c>
      <c r="B239" s="173"/>
      <c r="C239" s="33">
        <f t="shared" si="44"/>
        <v>0</v>
      </c>
      <c r="D239" s="33">
        <v>0</v>
      </c>
      <c r="E239" s="33">
        <v>0</v>
      </c>
      <c r="F239" s="33">
        <v>0</v>
      </c>
      <c r="G239" s="129"/>
      <c r="H239" s="129"/>
      <c r="I239" s="126"/>
      <c r="J239" s="126"/>
    </row>
    <row r="240" spans="1:10" ht="48" customHeight="1" x14ac:dyDescent="0.2">
      <c r="A240" s="75" t="s">
        <v>230</v>
      </c>
      <c r="B240" s="167" t="s">
        <v>261</v>
      </c>
      <c r="C240" s="168"/>
      <c r="D240" s="168"/>
      <c r="E240" s="155"/>
      <c r="F240" s="44"/>
      <c r="G240" s="127" t="s">
        <v>490</v>
      </c>
      <c r="H240" s="127" t="s">
        <v>360</v>
      </c>
      <c r="I240" s="111" t="s">
        <v>594</v>
      </c>
      <c r="J240" s="111" t="s">
        <v>595</v>
      </c>
    </row>
    <row r="241" spans="1:10" x14ac:dyDescent="0.2">
      <c r="A241" s="172" t="s">
        <v>13</v>
      </c>
      <c r="B241" s="173"/>
      <c r="C241" s="33">
        <f t="shared" ref="C241:C247" si="45">D241+E241+F241</f>
        <v>300</v>
      </c>
      <c r="D241" s="33">
        <f>SUM(D242,D243,D244,D245,D247)</f>
        <v>100</v>
      </c>
      <c r="E241" s="33">
        <f>SUM(E242,E243,E244,E245,E247)</f>
        <v>100</v>
      </c>
      <c r="F241" s="33">
        <f>SUM(F242,F243,F244,F245,F247)</f>
        <v>100</v>
      </c>
      <c r="G241" s="128"/>
      <c r="H241" s="128"/>
      <c r="I241" s="125"/>
      <c r="J241" s="125"/>
    </row>
    <row r="242" spans="1:10" ht="12" customHeight="1" x14ac:dyDescent="0.2">
      <c r="A242" s="172" t="s">
        <v>3</v>
      </c>
      <c r="B242" s="173"/>
      <c r="C242" s="33">
        <f t="shared" si="45"/>
        <v>0</v>
      </c>
      <c r="D242" s="33">
        <v>0</v>
      </c>
      <c r="E242" s="33">
        <v>0</v>
      </c>
      <c r="F242" s="33">
        <v>0</v>
      </c>
      <c r="G242" s="128"/>
      <c r="H242" s="128"/>
      <c r="I242" s="125"/>
      <c r="J242" s="125"/>
    </row>
    <row r="243" spans="1:10" ht="12" customHeight="1" x14ac:dyDescent="0.2">
      <c r="A243" s="172" t="s">
        <v>10</v>
      </c>
      <c r="B243" s="173"/>
      <c r="C243" s="33">
        <f t="shared" si="45"/>
        <v>300</v>
      </c>
      <c r="D243" s="33">
        <v>100</v>
      </c>
      <c r="E243" s="33">
        <v>100</v>
      </c>
      <c r="F243" s="33">
        <v>100</v>
      </c>
      <c r="G243" s="128"/>
      <c r="H243" s="128"/>
      <c r="I243" s="125"/>
      <c r="J243" s="125"/>
    </row>
    <row r="244" spans="1:10" ht="12" customHeight="1" x14ac:dyDescent="0.2">
      <c r="A244" s="172" t="s">
        <v>11</v>
      </c>
      <c r="B244" s="173"/>
      <c r="C244" s="33">
        <f t="shared" si="45"/>
        <v>0</v>
      </c>
      <c r="D244" s="33">
        <v>0</v>
      </c>
      <c r="E244" s="33">
        <v>0</v>
      </c>
      <c r="F244" s="33">
        <v>0</v>
      </c>
      <c r="G244" s="128"/>
      <c r="H244" s="128"/>
      <c r="I244" s="125"/>
      <c r="J244" s="125"/>
    </row>
    <row r="245" spans="1:10" ht="16.5" customHeight="1" x14ac:dyDescent="0.2">
      <c r="A245" s="172" t="s">
        <v>12</v>
      </c>
      <c r="B245" s="173"/>
      <c r="C245" s="33">
        <f t="shared" si="45"/>
        <v>0</v>
      </c>
      <c r="D245" s="33">
        <v>0</v>
      </c>
      <c r="E245" s="33">
        <v>0</v>
      </c>
      <c r="F245" s="33">
        <v>0</v>
      </c>
      <c r="G245" s="128"/>
      <c r="H245" s="128"/>
      <c r="I245" s="125"/>
      <c r="J245" s="125"/>
    </row>
    <row r="246" spans="1:10" ht="12" customHeight="1" x14ac:dyDescent="0.2">
      <c r="A246" s="172" t="s">
        <v>256</v>
      </c>
      <c r="B246" s="173"/>
      <c r="C246" s="33">
        <f t="shared" si="45"/>
        <v>0</v>
      </c>
      <c r="D246" s="33">
        <v>0</v>
      </c>
      <c r="E246" s="33">
        <v>0</v>
      </c>
      <c r="F246" s="33">
        <v>0</v>
      </c>
      <c r="G246" s="128"/>
      <c r="H246" s="128"/>
      <c r="I246" s="125"/>
      <c r="J246" s="125"/>
    </row>
    <row r="247" spans="1:10" ht="12" customHeight="1" x14ac:dyDescent="0.2">
      <c r="A247" s="172" t="s">
        <v>257</v>
      </c>
      <c r="B247" s="173"/>
      <c r="C247" s="33">
        <f t="shared" si="45"/>
        <v>0</v>
      </c>
      <c r="D247" s="33">
        <v>0</v>
      </c>
      <c r="E247" s="33">
        <v>0</v>
      </c>
      <c r="F247" s="33">
        <v>0</v>
      </c>
      <c r="G247" s="129"/>
      <c r="H247" s="129"/>
      <c r="I247" s="126"/>
      <c r="J247" s="126"/>
    </row>
    <row r="248" spans="1:10" ht="52.5" customHeight="1" x14ac:dyDescent="0.2">
      <c r="A248" s="34" t="s">
        <v>231</v>
      </c>
      <c r="B248" s="150" t="s">
        <v>220</v>
      </c>
      <c r="C248" s="151"/>
      <c r="D248" s="151"/>
      <c r="E248" s="187"/>
      <c r="F248" s="23"/>
      <c r="G248" s="127" t="s">
        <v>602</v>
      </c>
      <c r="H248" s="127" t="s">
        <v>485</v>
      </c>
      <c r="I248" s="111" t="s">
        <v>481</v>
      </c>
      <c r="J248" s="111" t="s">
        <v>482</v>
      </c>
    </row>
    <row r="249" spans="1:10" ht="12" customHeight="1" x14ac:dyDescent="0.2">
      <c r="A249" s="165" t="s">
        <v>13</v>
      </c>
      <c r="B249" s="165"/>
      <c r="C249" s="33">
        <f>SUM(C250:C255)</f>
        <v>3360</v>
      </c>
      <c r="D249" s="33">
        <f>SUM(D250:D255)</f>
        <v>1350</v>
      </c>
      <c r="E249" s="33">
        <f>SUM(E250:E255)</f>
        <v>997</v>
      </c>
      <c r="F249" s="33">
        <f>SUM(F250:F255)</f>
        <v>1013</v>
      </c>
      <c r="G249" s="128"/>
      <c r="H249" s="128"/>
      <c r="I249" s="125"/>
      <c r="J249" s="125"/>
    </row>
    <row r="250" spans="1:10" x14ac:dyDescent="0.2">
      <c r="A250" s="165" t="s">
        <v>3</v>
      </c>
      <c r="B250" s="165"/>
      <c r="C250" s="33">
        <f t="shared" ref="C250:C255" si="46">D250+E250+F250</f>
        <v>0</v>
      </c>
      <c r="D250" s="33">
        <f t="shared" ref="D250:F255" si="47">D258+D268+D276</f>
        <v>0</v>
      </c>
      <c r="E250" s="33">
        <f t="shared" si="47"/>
        <v>0</v>
      </c>
      <c r="F250" s="33">
        <f t="shared" si="47"/>
        <v>0</v>
      </c>
      <c r="G250" s="128"/>
      <c r="H250" s="128"/>
      <c r="I250" s="125"/>
      <c r="J250" s="125"/>
    </row>
    <row r="251" spans="1:10" x14ac:dyDescent="0.2">
      <c r="A251" s="165" t="s">
        <v>10</v>
      </c>
      <c r="B251" s="165"/>
      <c r="C251" s="33">
        <f t="shared" si="46"/>
        <v>3360</v>
      </c>
      <c r="D251" s="33">
        <f t="shared" si="47"/>
        <v>1350</v>
      </c>
      <c r="E251" s="33">
        <f t="shared" si="47"/>
        <v>997</v>
      </c>
      <c r="F251" s="33">
        <f t="shared" si="47"/>
        <v>1013</v>
      </c>
      <c r="G251" s="128"/>
      <c r="H251" s="128"/>
      <c r="I251" s="125"/>
      <c r="J251" s="125"/>
    </row>
    <row r="252" spans="1:10" x14ac:dyDescent="0.2">
      <c r="A252" s="165" t="s">
        <v>11</v>
      </c>
      <c r="B252" s="165"/>
      <c r="C252" s="33">
        <f t="shared" si="46"/>
        <v>0</v>
      </c>
      <c r="D252" s="33">
        <f t="shared" si="47"/>
        <v>0</v>
      </c>
      <c r="E252" s="33">
        <f t="shared" si="47"/>
        <v>0</v>
      </c>
      <c r="F252" s="33">
        <f t="shared" si="47"/>
        <v>0</v>
      </c>
      <c r="G252" s="128"/>
      <c r="H252" s="128"/>
      <c r="I252" s="125"/>
      <c r="J252" s="125"/>
    </row>
    <row r="253" spans="1:10" x14ac:dyDescent="0.2">
      <c r="A253" s="165" t="s">
        <v>12</v>
      </c>
      <c r="B253" s="165"/>
      <c r="C253" s="33">
        <f t="shared" si="46"/>
        <v>0</v>
      </c>
      <c r="D253" s="33">
        <f t="shared" si="47"/>
        <v>0</v>
      </c>
      <c r="E253" s="33">
        <f t="shared" si="47"/>
        <v>0</v>
      </c>
      <c r="F253" s="33">
        <f t="shared" si="47"/>
        <v>0</v>
      </c>
      <c r="G253" s="128"/>
      <c r="H253" s="128"/>
      <c r="I253" s="125"/>
      <c r="J253" s="125"/>
    </row>
    <row r="254" spans="1:10" x14ac:dyDescent="0.2">
      <c r="A254" s="172" t="s">
        <v>256</v>
      </c>
      <c r="B254" s="173"/>
      <c r="C254" s="33">
        <f t="shared" si="46"/>
        <v>0</v>
      </c>
      <c r="D254" s="33">
        <f t="shared" si="47"/>
        <v>0</v>
      </c>
      <c r="E254" s="33">
        <f t="shared" si="47"/>
        <v>0</v>
      </c>
      <c r="F254" s="33">
        <f t="shared" si="47"/>
        <v>0</v>
      </c>
      <c r="G254" s="128"/>
      <c r="H254" s="128"/>
      <c r="I254" s="125"/>
      <c r="J254" s="125"/>
    </row>
    <row r="255" spans="1:10" x14ac:dyDescent="0.2">
      <c r="A255" s="165" t="s">
        <v>257</v>
      </c>
      <c r="B255" s="165"/>
      <c r="C255" s="33">
        <f t="shared" si="46"/>
        <v>0</v>
      </c>
      <c r="D255" s="33">
        <f t="shared" si="47"/>
        <v>0</v>
      </c>
      <c r="E255" s="33">
        <f t="shared" si="47"/>
        <v>0</v>
      </c>
      <c r="F255" s="33">
        <f t="shared" si="47"/>
        <v>0</v>
      </c>
      <c r="G255" s="128"/>
      <c r="H255" s="129"/>
      <c r="I255" s="126"/>
      <c r="J255" s="126"/>
    </row>
    <row r="256" spans="1:10" ht="27" customHeight="1" x14ac:dyDescent="0.2">
      <c r="A256" s="77" t="s">
        <v>232</v>
      </c>
      <c r="B256" s="130" t="s">
        <v>317</v>
      </c>
      <c r="C256" s="131"/>
      <c r="D256" s="131"/>
      <c r="E256" s="132"/>
      <c r="F256" s="46"/>
      <c r="G256" s="127" t="s">
        <v>585</v>
      </c>
      <c r="H256" s="127" t="s">
        <v>294</v>
      </c>
      <c r="I256" s="111" t="s">
        <v>594</v>
      </c>
      <c r="J256" s="111" t="s">
        <v>595</v>
      </c>
    </row>
    <row r="257" spans="1:10" x14ac:dyDescent="0.2">
      <c r="A257" s="165" t="s">
        <v>13</v>
      </c>
      <c r="B257" s="165"/>
      <c r="C257" s="33">
        <f t="shared" ref="C257:C263" si="48">D257+E257+F257</f>
        <v>297</v>
      </c>
      <c r="D257" s="33">
        <f>SUM(D258:D263)</f>
        <v>100</v>
      </c>
      <c r="E257" s="33">
        <f>SUM(E258:E263)</f>
        <v>97</v>
      </c>
      <c r="F257" s="33">
        <f>SUM(F258:F263)</f>
        <v>100</v>
      </c>
      <c r="G257" s="128"/>
      <c r="H257" s="128"/>
      <c r="I257" s="125"/>
      <c r="J257" s="125"/>
    </row>
    <row r="258" spans="1:10" x14ac:dyDescent="0.2">
      <c r="A258" s="165" t="s">
        <v>3</v>
      </c>
      <c r="B258" s="165"/>
      <c r="C258" s="33">
        <f t="shared" si="48"/>
        <v>0</v>
      </c>
      <c r="D258" s="33">
        <v>0</v>
      </c>
      <c r="E258" s="33">
        <v>0</v>
      </c>
      <c r="F258" s="33">
        <v>0</v>
      </c>
      <c r="G258" s="128"/>
      <c r="H258" s="128"/>
      <c r="I258" s="125"/>
      <c r="J258" s="125"/>
    </row>
    <row r="259" spans="1:10" x14ac:dyDescent="0.2">
      <c r="A259" s="165" t="s">
        <v>10</v>
      </c>
      <c r="B259" s="165"/>
      <c r="C259" s="33">
        <f t="shared" si="48"/>
        <v>297</v>
      </c>
      <c r="D259" s="33">
        <v>100</v>
      </c>
      <c r="E259" s="33">
        <v>97</v>
      </c>
      <c r="F259" s="33">
        <v>100</v>
      </c>
      <c r="G259" s="128"/>
      <c r="H259" s="128"/>
      <c r="I259" s="125"/>
      <c r="J259" s="125"/>
    </row>
    <row r="260" spans="1:10" x14ac:dyDescent="0.2">
      <c r="A260" s="165" t="s">
        <v>11</v>
      </c>
      <c r="B260" s="165"/>
      <c r="C260" s="33">
        <f t="shared" si="48"/>
        <v>0</v>
      </c>
      <c r="D260" s="33">
        <v>0</v>
      </c>
      <c r="E260" s="33">
        <v>0</v>
      </c>
      <c r="F260" s="33">
        <v>0</v>
      </c>
      <c r="G260" s="128"/>
      <c r="H260" s="128"/>
      <c r="I260" s="125"/>
      <c r="J260" s="125"/>
    </row>
    <row r="261" spans="1:10" x14ac:dyDescent="0.2">
      <c r="A261" s="165" t="s">
        <v>12</v>
      </c>
      <c r="B261" s="165"/>
      <c r="C261" s="33">
        <f t="shared" si="48"/>
        <v>0</v>
      </c>
      <c r="D261" s="33">
        <v>0</v>
      </c>
      <c r="E261" s="33">
        <v>0</v>
      </c>
      <c r="F261" s="33">
        <v>0</v>
      </c>
      <c r="G261" s="128"/>
      <c r="H261" s="128"/>
      <c r="I261" s="125"/>
      <c r="J261" s="125"/>
    </row>
    <row r="262" spans="1:10" x14ac:dyDescent="0.2">
      <c r="A262" s="172" t="s">
        <v>256</v>
      </c>
      <c r="B262" s="173"/>
      <c r="C262" s="33">
        <f t="shared" si="48"/>
        <v>0</v>
      </c>
      <c r="D262" s="33">
        <v>0</v>
      </c>
      <c r="E262" s="33">
        <v>0</v>
      </c>
      <c r="F262" s="33">
        <v>0</v>
      </c>
      <c r="G262" s="128"/>
      <c r="H262" s="128"/>
      <c r="I262" s="125"/>
      <c r="J262" s="125"/>
    </row>
    <row r="263" spans="1:10" x14ac:dyDescent="0.2">
      <c r="A263" s="165" t="s">
        <v>257</v>
      </c>
      <c r="B263" s="165"/>
      <c r="C263" s="33">
        <f t="shared" si="48"/>
        <v>0</v>
      </c>
      <c r="D263" s="33">
        <v>0</v>
      </c>
      <c r="E263" s="33">
        <v>0</v>
      </c>
      <c r="F263" s="33">
        <v>0</v>
      </c>
      <c r="G263" s="128"/>
      <c r="H263" s="128"/>
      <c r="I263" s="126"/>
      <c r="J263" s="126"/>
    </row>
    <row r="264" spans="1:10" ht="23.25" customHeight="1" x14ac:dyDescent="0.2">
      <c r="A264" s="79"/>
      <c r="B264" s="169" t="s">
        <v>307</v>
      </c>
      <c r="C264" s="33" t="s">
        <v>3</v>
      </c>
      <c r="D264" s="33">
        <v>0</v>
      </c>
      <c r="E264" s="33">
        <v>0</v>
      </c>
      <c r="F264" s="33">
        <v>0</v>
      </c>
      <c r="G264" s="74"/>
      <c r="H264" s="74"/>
      <c r="I264" s="69"/>
      <c r="J264" s="69"/>
    </row>
    <row r="265" spans="1:10" s="22" customFormat="1" x14ac:dyDescent="0.2">
      <c r="A265" s="82"/>
      <c r="B265" s="170"/>
      <c r="C265" s="42" t="s">
        <v>10</v>
      </c>
      <c r="D265" s="48">
        <v>50</v>
      </c>
      <c r="E265" s="48">
        <v>47</v>
      </c>
      <c r="F265" s="48">
        <v>0</v>
      </c>
      <c r="G265" s="45"/>
      <c r="H265" s="45"/>
      <c r="I265" s="57"/>
      <c r="J265" s="58"/>
    </row>
    <row r="266" spans="1:10" ht="27.75" customHeight="1" x14ac:dyDescent="0.2">
      <c r="A266" s="75" t="s">
        <v>295</v>
      </c>
      <c r="B266" s="167" t="s">
        <v>227</v>
      </c>
      <c r="C266" s="168"/>
      <c r="D266" s="168"/>
      <c r="E266" s="155"/>
      <c r="F266" s="38"/>
      <c r="G266" s="166" t="s">
        <v>601</v>
      </c>
      <c r="H266" s="149" t="s">
        <v>212</v>
      </c>
      <c r="I266" s="111" t="s">
        <v>594</v>
      </c>
      <c r="J266" s="111" t="s">
        <v>595</v>
      </c>
    </row>
    <row r="267" spans="1:10" x14ac:dyDescent="0.2">
      <c r="A267" s="165" t="s">
        <v>13</v>
      </c>
      <c r="B267" s="165"/>
      <c r="C267" s="33">
        <f t="shared" ref="C267:C273" si="49">D267+E267+F267</f>
        <v>1200</v>
      </c>
      <c r="D267" s="33">
        <f>SUM(D268,D269,D270,D271,D273)</f>
        <v>400</v>
      </c>
      <c r="E267" s="33">
        <f>SUM(E268,E269,E270,E271,E273)</f>
        <v>400</v>
      </c>
      <c r="F267" s="33">
        <f>SUM(F268,F269,F270,F271,F273)</f>
        <v>400</v>
      </c>
      <c r="G267" s="166"/>
      <c r="H267" s="149"/>
      <c r="I267" s="125"/>
      <c r="J267" s="125"/>
    </row>
    <row r="268" spans="1:10" x14ac:dyDescent="0.2">
      <c r="A268" s="165" t="s">
        <v>3</v>
      </c>
      <c r="B268" s="165"/>
      <c r="C268" s="33">
        <f t="shared" si="49"/>
        <v>0</v>
      </c>
      <c r="D268" s="33">
        <v>0</v>
      </c>
      <c r="E268" s="33">
        <v>0</v>
      </c>
      <c r="F268" s="33">
        <v>0</v>
      </c>
      <c r="G268" s="166"/>
      <c r="H268" s="149"/>
      <c r="I268" s="125"/>
      <c r="J268" s="125"/>
    </row>
    <row r="269" spans="1:10" x14ac:dyDescent="0.2">
      <c r="A269" s="165" t="s">
        <v>10</v>
      </c>
      <c r="B269" s="165"/>
      <c r="C269" s="33">
        <f t="shared" si="49"/>
        <v>1200</v>
      </c>
      <c r="D269" s="51">
        <v>400</v>
      </c>
      <c r="E269" s="51">
        <v>400</v>
      </c>
      <c r="F269" s="51">
        <v>400</v>
      </c>
      <c r="G269" s="166"/>
      <c r="H269" s="149"/>
      <c r="I269" s="125"/>
      <c r="J269" s="125"/>
    </row>
    <row r="270" spans="1:10" ht="12.75" customHeight="1" x14ac:dyDescent="0.2">
      <c r="A270" s="165" t="s">
        <v>11</v>
      </c>
      <c r="B270" s="165"/>
      <c r="C270" s="33">
        <f t="shared" si="49"/>
        <v>0</v>
      </c>
      <c r="D270" s="33">
        <v>0</v>
      </c>
      <c r="E270" s="33">
        <v>0</v>
      </c>
      <c r="F270" s="33">
        <v>0</v>
      </c>
      <c r="G270" s="166"/>
      <c r="H270" s="149"/>
      <c r="I270" s="125"/>
      <c r="J270" s="125"/>
    </row>
    <row r="271" spans="1:10" x14ac:dyDescent="0.2">
      <c r="A271" s="165" t="s">
        <v>12</v>
      </c>
      <c r="B271" s="165"/>
      <c r="C271" s="33">
        <f t="shared" si="49"/>
        <v>0</v>
      </c>
      <c r="D271" s="33">
        <v>0</v>
      </c>
      <c r="E271" s="33">
        <v>0</v>
      </c>
      <c r="F271" s="33">
        <v>0</v>
      </c>
      <c r="G271" s="166"/>
      <c r="H271" s="149"/>
      <c r="I271" s="125"/>
      <c r="J271" s="125"/>
    </row>
    <row r="272" spans="1:10" x14ac:dyDescent="0.2">
      <c r="A272" s="172" t="s">
        <v>256</v>
      </c>
      <c r="B272" s="173"/>
      <c r="C272" s="33">
        <f t="shared" si="49"/>
        <v>0</v>
      </c>
      <c r="D272" s="33">
        <v>0</v>
      </c>
      <c r="E272" s="33">
        <v>0</v>
      </c>
      <c r="F272" s="33">
        <v>0</v>
      </c>
      <c r="G272" s="166"/>
      <c r="H272" s="149"/>
      <c r="I272" s="125"/>
      <c r="J272" s="125"/>
    </row>
    <row r="273" spans="1:10" x14ac:dyDescent="0.2">
      <c r="A273" s="165" t="s">
        <v>257</v>
      </c>
      <c r="B273" s="165"/>
      <c r="C273" s="33">
        <f t="shared" si="49"/>
        <v>0</v>
      </c>
      <c r="D273" s="33">
        <v>0</v>
      </c>
      <c r="E273" s="33">
        <v>0</v>
      </c>
      <c r="F273" s="33">
        <v>0</v>
      </c>
      <c r="G273" s="166"/>
      <c r="H273" s="149"/>
      <c r="I273" s="126"/>
      <c r="J273" s="126"/>
    </row>
    <row r="274" spans="1:10" ht="33" customHeight="1" x14ac:dyDescent="0.2">
      <c r="A274" s="75" t="s">
        <v>303</v>
      </c>
      <c r="B274" s="167" t="s">
        <v>309</v>
      </c>
      <c r="C274" s="168"/>
      <c r="D274" s="168"/>
      <c r="E274" s="155"/>
      <c r="F274" s="38"/>
      <c r="G274" s="127" t="s">
        <v>593</v>
      </c>
      <c r="H274" s="149" t="s">
        <v>467</v>
      </c>
      <c r="I274" s="111" t="s">
        <v>594</v>
      </c>
      <c r="J274" s="111" t="s">
        <v>595</v>
      </c>
    </row>
    <row r="275" spans="1:10" x14ac:dyDescent="0.2">
      <c r="A275" s="165" t="s">
        <v>13</v>
      </c>
      <c r="B275" s="165"/>
      <c r="C275" s="33">
        <f t="shared" ref="C275:C281" si="50">D275+E275+F275</f>
        <v>1863</v>
      </c>
      <c r="D275" s="33">
        <f>SUM(D276,D277,D278,D279,D281)</f>
        <v>850</v>
      </c>
      <c r="E275" s="33">
        <f>SUM(E276,E277,E278,E279,E281)</f>
        <v>500</v>
      </c>
      <c r="F275" s="33">
        <f>SUM(F276,F277,F278,F279,F281)</f>
        <v>513</v>
      </c>
      <c r="G275" s="128"/>
      <c r="H275" s="149"/>
      <c r="I275" s="125"/>
      <c r="J275" s="125"/>
    </row>
    <row r="276" spans="1:10" x14ac:dyDescent="0.2">
      <c r="A276" s="165" t="s">
        <v>3</v>
      </c>
      <c r="B276" s="165"/>
      <c r="C276" s="33">
        <f t="shared" si="50"/>
        <v>0</v>
      </c>
      <c r="D276" s="33">
        <v>0</v>
      </c>
      <c r="E276" s="33">
        <v>0</v>
      </c>
      <c r="F276" s="33">
        <v>0</v>
      </c>
      <c r="G276" s="128"/>
      <c r="H276" s="149"/>
      <c r="I276" s="125"/>
      <c r="J276" s="125"/>
    </row>
    <row r="277" spans="1:10" x14ac:dyDescent="0.2">
      <c r="A277" s="165" t="s">
        <v>10</v>
      </c>
      <c r="B277" s="165"/>
      <c r="C277" s="33">
        <f t="shared" si="50"/>
        <v>1863</v>
      </c>
      <c r="D277" s="33">
        <v>850</v>
      </c>
      <c r="E277" s="33">
        <v>500</v>
      </c>
      <c r="F277" s="33">
        <v>513</v>
      </c>
      <c r="G277" s="128"/>
      <c r="H277" s="149"/>
      <c r="I277" s="125"/>
      <c r="J277" s="125"/>
    </row>
    <row r="278" spans="1:10" ht="12.75" customHeight="1" x14ac:dyDescent="0.2">
      <c r="A278" s="165" t="s">
        <v>11</v>
      </c>
      <c r="B278" s="165"/>
      <c r="C278" s="33">
        <f t="shared" si="50"/>
        <v>0</v>
      </c>
      <c r="D278" s="33">
        <v>0</v>
      </c>
      <c r="E278" s="33">
        <v>0</v>
      </c>
      <c r="F278" s="33">
        <v>0</v>
      </c>
      <c r="G278" s="128"/>
      <c r="H278" s="149"/>
      <c r="I278" s="125"/>
      <c r="J278" s="125"/>
    </row>
    <row r="279" spans="1:10" x14ac:dyDescent="0.2">
      <c r="A279" s="165" t="s">
        <v>12</v>
      </c>
      <c r="B279" s="165"/>
      <c r="C279" s="33">
        <f t="shared" si="50"/>
        <v>0</v>
      </c>
      <c r="D279" s="33">
        <v>0</v>
      </c>
      <c r="E279" s="33">
        <v>0</v>
      </c>
      <c r="F279" s="33">
        <v>0</v>
      </c>
      <c r="G279" s="128"/>
      <c r="H279" s="149"/>
      <c r="I279" s="125"/>
      <c r="J279" s="125"/>
    </row>
    <row r="280" spans="1:10" x14ac:dyDescent="0.2">
      <c r="A280" s="172" t="s">
        <v>256</v>
      </c>
      <c r="B280" s="173"/>
      <c r="C280" s="33">
        <f t="shared" si="50"/>
        <v>0</v>
      </c>
      <c r="D280" s="33">
        <v>0</v>
      </c>
      <c r="E280" s="33">
        <v>0</v>
      </c>
      <c r="F280" s="33">
        <v>0</v>
      </c>
      <c r="G280" s="128"/>
      <c r="H280" s="149"/>
      <c r="I280" s="125"/>
      <c r="J280" s="125"/>
    </row>
    <row r="281" spans="1:10" x14ac:dyDescent="0.2">
      <c r="A281" s="165" t="s">
        <v>257</v>
      </c>
      <c r="B281" s="165"/>
      <c r="C281" s="33">
        <f t="shared" si="50"/>
        <v>0</v>
      </c>
      <c r="D281" s="33">
        <v>0</v>
      </c>
      <c r="E281" s="33">
        <v>0</v>
      </c>
      <c r="F281" s="33">
        <v>0</v>
      </c>
      <c r="G281" s="128"/>
      <c r="H281" s="149"/>
      <c r="I281" s="126"/>
      <c r="J281" s="126"/>
    </row>
    <row r="282" spans="1:10" x14ac:dyDescent="0.2">
      <c r="A282" s="77"/>
      <c r="B282" s="79" t="s">
        <v>308</v>
      </c>
      <c r="C282" s="33" t="s">
        <v>10</v>
      </c>
      <c r="D282" s="33">
        <v>1000</v>
      </c>
      <c r="E282" s="33">
        <v>850</v>
      </c>
      <c r="F282" s="33">
        <v>500</v>
      </c>
      <c r="G282" s="74"/>
      <c r="H282" s="78"/>
      <c r="I282" s="69"/>
      <c r="J282" s="69"/>
    </row>
    <row r="283" spans="1:10" ht="32.25" customHeight="1" x14ac:dyDescent="0.2">
      <c r="A283" s="86" t="s">
        <v>17</v>
      </c>
      <c r="B283" s="191" t="s">
        <v>205</v>
      </c>
      <c r="C283" s="192"/>
      <c r="D283" s="192"/>
      <c r="E283" s="192"/>
      <c r="F283" s="193"/>
      <c r="G283" s="141" t="s">
        <v>589</v>
      </c>
      <c r="H283" s="141" t="s">
        <v>63</v>
      </c>
      <c r="I283" s="141" t="s">
        <v>481</v>
      </c>
      <c r="J283" s="141" t="s">
        <v>482</v>
      </c>
    </row>
    <row r="284" spans="1:10" x14ac:dyDescent="0.2">
      <c r="A284" s="165" t="s">
        <v>13</v>
      </c>
      <c r="B284" s="165"/>
      <c r="C284" s="33">
        <f>SUM(C285:C290)</f>
        <v>10545.751679999999</v>
      </c>
      <c r="D284" s="33">
        <f>SUM(D285:D290)</f>
        <v>4296.8996799999995</v>
      </c>
      <c r="E284" s="33">
        <f>SUM(E285:E290)</f>
        <v>3119.4259999999999</v>
      </c>
      <c r="F284" s="33">
        <f>SUM(F285:F290)</f>
        <v>3129.4259999999999</v>
      </c>
      <c r="G284" s="141"/>
      <c r="H284" s="141"/>
      <c r="I284" s="141"/>
      <c r="J284" s="141"/>
    </row>
    <row r="285" spans="1:10" ht="12" customHeight="1" x14ac:dyDescent="0.2">
      <c r="A285" s="165" t="s">
        <v>3</v>
      </c>
      <c r="B285" s="165"/>
      <c r="C285" s="33">
        <f t="shared" ref="C285:C290" si="51">D285+E285+F285</f>
        <v>442.2</v>
      </c>
      <c r="D285" s="33">
        <f>D294+D509+D606+D700+D728</f>
        <v>442.2</v>
      </c>
      <c r="E285" s="33">
        <f t="shared" ref="E285:F285" si="52">E294+E509+E606+E700+E728</f>
        <v>0</v>
      </c>
      <c r="F285" s="33">
        <f t="shared" si="52"/>
        <v>0</v>
      </c>
      <c r="G285" s="141"/>
      <c r="H285" s="141"/>
      <c r="I285" s="141"/>
      <c r="J285" s="141"/>
    </row>
    <row r="286" spans="1:10" ht="12" customHeight="1" x14ac:dyDescent="0.2">
      <c r="A286" s="165" t="s">
        <v>10</v>
      </c>
      <c r="B286" s="165"/>
      <c r="C286" s="33">
        <f t="shared" si="51"/>
        <v>10051.551679999999</v>
      </c>
      <c r="D286" s="33">
        <f>D295+D510+D607+D701+D729</f>
        <v>3802.6996799999997</v>
      </c>
      <c r="E286" s="33">
        <f t="shared" ref="E286:F286" si="53">E295+E510+E607+E701+E729</f>
        <v>3119.4259999999999</v>
      </c>
      <c r="F286" s="33">
        <f t="shared" si="53"/>
        <v>3129.4259999999999</v>
      </c>
      <c r="G286" s="141"/>
      <c r="H286" s="141"/>
      <c r="I286" s="141"/>
      <c r="J286" s="141"/>
    </row>
    <row r="287" spans="1:10" ht="12" customHeight="1" x14ac:dyDescent="0.2">
      <c r="A287" s="165" t="s">
        <v>11</v>
      </c>
      <c r="B287" s="165"/>
      <c r="C287" s="33">
        <f t="shared" si="51"/>
        <v>52</v>
      </c>
      <c r="D287" s="33">
        <f t="shared" ref="D287:F290" si="54">D296+D511+D608+D702+D730</f>
        <v>52</v>
      </c>
      <c r="E287" s="33">
        <f t="shared" si="54"/>
        <v>0</v>
      </c>
      <c r="F287" s="33">
        <f t="shared" si="54"/>
        <v>0</v>
      </c>
      <c r="G287" s="141"/>
      <c r="H287" s="141"/>
      <c r="I287" s="141"/>
      <c r="J287" s="141"/>
    </row>
    <row r="288" spans="1:10" ht="12" customHeight="1" x14ac:dyDescent="0.2">
      <c r="A288" s="165" t="s">
        <v>12</v>
      </c>
      <c r="B288" s="165"/>
      <c r="C288" s="33">
        <f t="shared" si="51"/>
        <v>0</v>
      </c>
      <c r="D288" s="33">
        <f t="shared" si="54"/>
        <v>0</v>
      </c>
      <c r="E288" s="33">
        <f t="shared" si="54"/>
        <v>0</v>
      </c>
      <c r="F288" s="33">
        <f t="shared" si="54"/>
        <v>0</v>
      </c>
      <c r="G288" s="141"/>
      <c r="H288" s="141"/>
      <c r="I288" s="141"/>
      <c r="J288" s="141"/>
    </row>
    <row r="289" spans="1:10" ht="12" customHeight="1" x14ac:dyDescent="0.2">
      <c r="A289" s="172" t="s">
        <v>256</v>
      </c>
      <c r="B289" s="173"/>
      <c r="C289" s="33">
        <f t="shared" si="51"/>
        <v>0</v>
      </c>
      <c r="D289" s="33">
        <f t="shared" si="54"/>
        <v>0</v>
      </c>
      <c r="E289" s="33">
        <f t="shared" si="54"/>
        <v>0</v>
      </c>
      <c r="F289" s="33">
        <f t="shared" si="54"/>
        <v>0</v>
      </c>
      <c r="G289" s="141"/>
      <c r="H289" s="141"/>
      <c r="I289" s="141"/>
      <c r="J289" s="141"/>
    </row>
    <row r="290" spans="1:10" ht="12" customHeight="1" x14ac:dyDescent="0.2">
      <c r="A290" s="165" t="s">
        <v>257</v>
      </c>
      <c r="B290" s="165"/>
      <c r="C290" s="33">
        <f t="shared" si="51"/>
        <v>0</v>
      </c>
      <c r="D290" s="33">
        <f t="shared" si="54"/>
        <v>0</v>
      </c>
      <c r="E290" s="33">
        <f t="shared" si="54"/>
        <v>0</v>
      </c>
      <c r="F290" s="33">
        <f t="shared" si="54"/>
        <v>0</v>
      </c>
      <c r="G290" s="141"/>
      <c r="H290" s="141"/>
      <c r="I290" s="141"/>
      <c r="J290" s="141"/>
    </row>
    <row r="291" spans="1:10" x14ac:dyDescent="0.2">
      <c r="A291" s="77"/>
      <c r="B291" s="77" t="s">
        <v>505</v>
      </c>
      <c r="C291" s="33">
        <v>10148.278</v>
      </c>
      <c r="D291" s="33">
        <v>3869.4259999999999</v>
      </c>
      <c r="E291" s="33">
        <v>3099.4259999999999</v>
      </c>
      <c r="F291" s="33">
        <v>3179.4259999999999</v>
      </c>
      <c r="G291" s="75"/>
      <c r="H291" s="75"/>
      <c r="I291" s="75"/>
      <c r="J291" s="75"/>
    </row>
    <row r="292" spans="1:10" ht="26.25" customHeight="1" x14ac:dyDescent="0.2">
      <c r="A292" s="34" t="s">
        <v>5</v>
      </c>
      <c r="B292" s="150" t="s">
        <v>266</v>
      </c>
      <c r="C292" s="151"/>
      <c r="D292" s="151"/>
      <c r="E292" s="151"/>
      <c r="F292" s="187"/>
      <c r="G292" s="127" t="s">
        <v>603</v>
      </c>
      <c r="H292" s="127" t="s">
        <v>604</v>
      </c>
      <c r="I292" s="141" t="s">
        <v>481</v>
      </c>
      <c r="J292" s="141" t="s">
        <v>482</v>
      </c>
    </row>
    <row r="293" spans="1:10" ht="12.75" customHeight="1" x14ac:dyDescent="0.2">
      <c r="A293" s="165" t="s">
        <v>13</v>
      </c>
      <c r="B293" s="165"/>
      <c r="C293" s="33">
        <f>SUM(C294:C299)</f>
        <v>4650</v>
      </c>
      <c r="D293" s="33">
        <f>SUM(D294:D299)</f>
        <v>1750</v>
      </c>
      <c r="E293" s="33">
        <f>SUM(E294:E299)</f>
        <v>1450</v>
      </c>
      <c r="F293" s="33">
        <f>SUM(F294:F299)</f>
        <v>1450</v>
      </c>
      <c r="G293" s="128"/>
      <c r="H293" s="128"/>
      <c r="I293" s="141"/>
      <c r="J293" s="141"/>
    </row>
    <row r="294" spans="1:10" ht="12.75" customHeight="1" x14ac:dyDescent="0.2">
      <c r="A294" s="165" t="s">
        <v>3</v>
      </c>
      <c r="B294" s="165"/>
      <c r="C294" s="33">
        <f t="shared" ref="C294:C299" si="55">D294+E294+F294</f>
        <v>0</v>
      </c>
      <c r="D294" s="33">
        <f>D311+D320+D329+D338+D347+D356+D365+D374+D383+D391+D400+D409+D418+D427+D436+D445+D455+D464+D473+D482+D500</f>
        <v>0</v>
      </c>
      <c r="E294" s="33">
        <f>E311+E320+E329+E338+E347+E356+E365+E374+E383+E391+E400+E409+E418+E427+E436+E445+E455+E464+E473+E482+E500</f>
        <v>0</v>
      </c>
      <c r="F294" s="33">
        <f>F311+F320+F329+F338+F347+F356+F365+F374+F383+F391+F400+F409+F418+F427+F436+F445+F455+F464+F473+F482+F500</f>
        <v>0</v>
      </c>
      <c r="G294" s="128"/>
      <c r="H294" s="128"/>
      <c r="I294" s="141"/>
      <c r="J294" s="141"/>
    </row>
    <row r="295" spans="1:10" ht="12.75" customHeight="1" x14ac:dyDescent="0.2">
      <c r="A295" s="165" t="s">
        <v>10</v>
      </c>
      <c r="B295" s="165"/>
      <c r="C295" s="33">
        <f t="shared" si="55"/>
        <v>4650</v>
      </c>
      <c r="D295" s="33">
        <f>D312+D321+D330+D339+D348+D357+D366+D375+D384+D392+D401+D410+D419+D428+D437+D446+D456+D465+D474+D483+D501+D492</f>
        <v>1750</v>
      </c>
      <c r="E295" s="33">
        <f>E312+E321+E330+E339+E348+E357+E366+E375+E384+E392+E401+E410+E419+E428+E437+E446+E456+E465+E474+E483+E501+E492</f>
        <v>1450</v>
      </c>
      <c r="F295" s="33">
        <f>F312+F321+F330+F339+F348+F357+F366+F375+F384+F392+F401+F410+F419+F428+F437+F446+F456+F465+F474+F483+F501+F492</f>
        <v>1450</v>
      </c>
      <c r="G295" s="128"/>
      <c r="H295" s="128"/>
      <c r="I295" s="141"/>
      <c r="J295" s="141"/>
    </row>
    <row r="296" spans="1:10" ht="12.75" customHeight="1" x14ac:dyDescent="0.2">
      <c r="A296" s="165" t="s">
        <v>11</v>
      </c>
      <c r="B296" s="165"/>
      <c r="C296" s="33">
        <f>D296+E296+F296</f>
        <v>0</v>
      </c>
      <c r="D296" s="33">
        <f t="shared" ref="D296:F299" si="56">D313+D322+D331+D340+D349+D358+D367+D376+D385+D393+D402+D411+D420+D429+D438+D447+D457+D466+D475+D484+D502</f>
        <v>0</v>
      </c>
      <c r="E296" s="33">
        <f t="shared" si="56"/>
        <v>0</v>
      </c>
      <c r="F296" s="33">
        <f t="shared" si="56"/>
        <v>0</v>
      </c>
      <c r="G296" s="128"/>
      <c r="H296" s="128"/>
      <c r="I296" s="141"/>
      <c r="J296" s="141"/>
    </row>
    <row r="297" spans="1:10" ht="12.75" customHeight="1" x14ac:dyDescent="0.2">
      <c r="A297" s="165" t="s">
        <v>12</v>
      </c>
      <c r="B297" s="165"/>
      <c r="C297" s="33">
        <f t="shared" si="55"/>
        <v>0</v>
      </c>
      <c r="D297" s="33">
        <f t="shared" si="56"/>
        <v>0</v>
      </c>
      <c r="E297" s="33">
        <f t="shared" si="56"/>
        <v>0</v>
      </c>
      <c r="F297" s="33">
        <f t="shared" si="56"/>
        <v>0</v>
      </c>
      <c r="G297" s="128"/>
      <c r="H297" s="128"/>
      <c r="I297" s="141"/>
      <c r="J297" s="141"/>
    </row>
    <row r="298" spans="1:10" ht="12" customHeight="1" x14ac:dyDescent="0.2">
      <c r="A298" s="172" t="s">
        <v>256</v>
      </c>
      <c r="B298" s="173"/>
      <c r="C298" s="33">
        <f t="shared" si="55"/>
        <v>0</v>
      </c>
      <c r="D298" s="33">
        <f t="shared" si="56"/>
        <v>0</v>
      </c>
      <c r="E298" s="33">
        <f t="shared" si="56"/>
        <v>0</v>
      </c>
      <c r="F298" s="33">
        <f t="shared" si="56"/>
        <v>0</v>
      </c>
      <c r="G298" s="128"/>
      <c r="H298" s="128"/>
      <c r="I298" s="141"/>
      <c r="J298" s="141"/>
    </row>
    <row r="299" spans="1:10" ht="12" customHeight="1" x14ac:dyDescent="0.2">
      <c r="A299" s="165" t="s">
        <v>257</v>
      </c>
      <c r="B299" s="165"/>
      <c r="C299" s="33">
        <f t="shared" si="55"/>
        <v>0</v>
      </c>
      <c r="D299" s="33">
        <f t="shared" si="56"/>
        <v>0</v>
      </c>
      <c r="E299" s="33">
        <f t="shared" si="56"/>
        <v>0</v>
      </c>
      <c r="F299" s="33">
        <f t="shared" si="56"/>
        <v>0</v>
      </c>
      <c r="G299" s="128"/>
      <c r="H299" s="128"/>
      <c r="I299" s="141"/>
      <c r="J299" s="141"/>
    </row>
    <row r="300" spans="1:10" ht="20.25" customHeight="1" x14ac:dyDescent="0.2">
      <c r="A300" s="77"/>
      <c r="B300" s="77" t="s">
        <v>319</v>
      </c>
      <c r="C300" s="37">
        <v>4770</v>
      </c>
      <c r="D300" s="33">
        <v>1840</v>
      </c>
      <c r="E300" s="33">
        <v>1430</v>
      </c>
      <c r="F300" s="33">
        <v>1500</v>
      </c>
      <c r="G300" s="129"/>
      <c r="H300" s="129"/>
      <c r="I300" s="75"/>
      <c r="J300" s="75"/>
    </row>
    <row r="301" spans="1:10" ht="33.75" customHeight="1" x14ac:dyDescent="0.2">
      <c r="A301" s="75" t="s">
        <v>98</v>
      </c>
      <c r="B301" s="167" t="s">
        <v>65</v>
      </c>
      <c r="C301" s="168"/>
      <c r="D301" s="168"/>
      <c r="E301" s="168"/>
      <c r="F301" s="155"/>
      <c r="G301" s="149" t="s">
        <v>588</v>
      </c>
      <c r="H301" s="149" t="s">
        <v>297</v>
      </c>
      <c r="I301" s="111" t="s">
        <v>594</v>
      </c>
      <c r="J301" s="111" t="s">
        <v>595</v>
      </c>
    </row>
    <row r="302" spans="1:10" ht="12" customHeight="1" x14ac:dyDescent="0.2">
      <c r="A302" s="165" t="s">
        <v>13</v>
      </c>
      <c r="B302" s="165"/>
      <c r="C302" s="205" t="s">
        <v>66</v>
      </c>
      <c r="D302" s="206"/>
      <c r="E302" s="206"/>
      <c r="F302" s="207"/>
      <c r="G302" s="149"/>
      <c r="H302" s="149"/>
      <c r="I302" s="125"/>
      <c r="J302" s="125"/>
    </row>
    <row r="303" spans="1:10" ht="12.75" customHeight="1" x14ac:dyDescent="0.2">
      <c r="A303" s="165" t="s">
        <v>3</v>
      </c>
      <c r="B303" s="165"/>
      <c r="C303" s="208"/>
      <c r="D303" s="209"/>
      <c r="E303" s="209"/>
      <c r="F303" s="210"/>
      <c r="G303" s="149"/>
      <c r="H303" s="149"/>
      <c r="I303" s="125"/>
      <c r="J303" s="125"/>
    </row>
    <row r="304" spans="1:10" ht="12.75" customHeight="1" x14ac:dyDescent="0.2">
      <c r="A304" s="165" t="s">
        <v>10</v>
      </c>
      <c r="B304" s="165"/>
      <c r="C304" s="208"/>
      <c r="D304" s="209"/>
      <c r="E304" s="209"/>
      <c r="F304" s="210"/>
      <c r="G304" s="149"/>
      <c r="H304" s="149"/>
      <c r="I304" s="125"/>
      <c r="J304" s="125"/>
    </row>
    <row r="305" spans="1:16" ht="12.75" customHeight="1" x14ac:dyDescent="0.2">
      <c r="A305" s="165" t="s">
        <v>11</v>
      </c>
      <c r="B305" s="165"/>
      <c r="C305" s="208"/>
      <c r="D305" s="209"/>
      <c r="E305" s="209"/>
      <c r="F305" s="210"/>
      <c r="G305" s="149"/>
      <c r="H305" s="149"/>
      <c r="I305" s="125"/>
      <c r="J305" s="125"/>
    </row>
    <row r="306" spans="1:16" ht="12.75" customHeight="1" x14ac:dyDescent="0.2">
      <c r="A306" s="165" t="s">
        <v>12</v>
      </c>
      <c r="B306" s="165"/>
      <c r="C306" s="208"/>
      <c r="D306" s="209"/>
      <c r="E306" s="209"/>
      <c r="F306" s="210"/>
      <c r="G306" s="149"/>
      <c r="H306" s="149"/>
      <c r="I306" s="125"/>
      <c r="J306" s="125"/>
    </row>
    <row r="307" spans="1:16" ht="12" customHeight="1" x14ac:dyDescent="0.2">
      <c r="A307" s="172" t="s">
        <v>256</v>
      </c>
      <c r="B307" s="173"/>
      <c r="C307" s="208"/>
      <c r="D307" s="209"/>
      <c r="E307" s="209"/>
      <c r="F307" s="210"/>
      <c r="G307" s="149"/>
      <c r="H307" s="149"/>
      <c r="I307" s="125"/>
      <c r="J307" s="125"/>
    </row>
    <row r="308" spans="1:16" ht="12.75" customHeight="1" x14ac:dyDescent="0.2">
      <c r="A308" s="165" t="s">
        <v>257</v>
      </c>
      <c r="B308" s="165"/>
      <c r="C308" s="211"/>
      <c r="D308" s="212"/>
      <c r="E308" s="212"/>
      <c r="F308" s="213"/>
      <c r="G308" s="149"/>
      <c r="H308" s="149"/>
      <c r="I308" s="126"/>
      <c r="J308" s="126"/>
    </row>
    <row r="309" spans="1:16" ht="28.5" customHeight="1" x14ac:dyDescent="0.2">
      <c r="A309" s="75" t="s">
        <v>99</v>
      </c>
      <c r="B309" s="167" t="s">
        <v>320</v>
      </c>
      <c r="C309" s="168"/>
      <c r="D309" s="168"/>
      <c r="E309" s="168"/>
      <c r="F309" s="155"/>
      <c r="G309" s="149" t="s">
        <v>364</v>
      </c>
      <c r="H309" s="149" t="s">
        <v>298</v>
      </c>
      <c r="I309" s="111" t="s">
        <v>594</v>
      </c>
      <c r="J309" s="111" t="s">
        <v>595</v>
      </c>
    </row>
    <row r="310" spans="1:16" x14ac:dyDescent="0.2">
      <c r="A310" s="165" t="s">
        <v>13</v>
      </c>
      <c r="B310" s="165"/>
      <c r="C310" s="33">
        <f t="shared" ref="C310:C316" si="57">D310+E310+F310</f>
        <v>60</v>
      </c>
      <c r="D310" s="33">
        <f>SUM(D311:D316)</f>
        <v>20</v>
      </c>
      <c r="E310" s="33">
        <f>SUM(E311:E316)</f>
        <v>20</v>
      </c>
      <c r="F310" s="33">
        <f>SUM(F311:F316)</f>
        <v>20</v>
      </c>
      <c r="G310" s="149"/>
      <c r="H310" s="149"/>
      <c r="I310" s="125"/>
      <c r="J310" s="125"/>
    </row>
    <row r="311" spans="1:16" ht="12" customHeight="1" x14ac:dyDescent="0.2">
      <c r="A311" s="165" t="s">
        <v>3</v>
      </c>
      <c r="B311" s="165"/>
      <c r="C311" s="33">
        <f t="shared" si="57"/>
        <v>0</v>
      </c>
      <c r="D311" s="33">
        <v>0</v>
      </c>
      <c r="E311" s="33">
        <v>0</v>
      </c>
      <c r="F311" s="33">
        <v>0</v>
      </c>
      <c r="G311" s="149"/>
      <c r="H311" s="149"/>
      <c r="I311" s="125"/>
      <c r="J311" s="125"/>
    </row>
    <row r="312" spans="1:16" ht="12" customHeight="1" x14ac:dyDescent="0.2">
      <c r="A312" s="165" t="s">
        <v>10</v>
      </c>
      <c r="B312" s="165"/>
      <c r="C312" s="33">
        <f t="shared" si="57"/>
        <v>60</v>
      </c>
      <c r="D312" s="33">
        <v>20</v>
      </c>
      <c r="E312" s="33">
        <v>20</v>
      </c>
      <c r="F312" s="33">
        <v>20</v>
      </c>
      <c r="G312" s="149"/>
      <c r="H312" s="149"/>
      <c r="I312" s="125"/>
      <c r="J312" s="125"/>
      <c r="N312" s="47"/>
      <c r="O312" s="47"/>
      <c r="P312" s="47"/>
    </row>
    <row r="313" spans="1:16" ht="12" customHeight="1" x14ac:dyDescent="0.2">
      <c r="A313" s="165" t="s">
        <v>11</v>
      </c>
      <c r="B313" s="165"/>
      <c r="C313" s="33">
        <f t="shared" si="57"/>
        <v>0</v>
      </c>
      <c r="D313" s="33">
        <v>0</v>
      </c>
      <c r="E313" s="33">
        <v>0</v>
      </c>
      <c r="F313" s="33">
        <v>0</v>
      </c>
      <c r="G313" s="149"/>
      <c r="H313" s="149"/>
      <c r="I313" s="125"/>
      <c r="J313" s="125"/>
      <c r="N313" s="47"/>
      <c r="O313" s="47"/>
      <c r="P313" s="47"/>
    </row>
    <row r="314" spans="1:16" ht="12" customHeight="1" x14ac:dyDescent="0.2">
      <c r="A314" s="165" t="s">
        <v>12</v>
      </c>
      <c r="B314" s="165"/>
      <c r="C314" s="33">
        <f t="shared" si="57"/>
        <v>0</v>
      </c>
      <c r="D314" s="33">
        <v>0</v>
      </c>
      <c r="E314" s="33">
        <v>0</v>
      </c>
      <c r="F314" s="33">
        <v>0</v>
      </c>
      <c r="G314" s="149"/>
      <c r="H314" s="149"/>
      <c r="I314" s="125"/>
      <c r="J314" s="125"/>
      <c r="N314" s="47"/>
      <c r="O314" s="47"/>
      <c r="P314" s="47"/>
    </row>
    <row r="315" spans="1:16" ht="12" customHeight="1" x14ac:dyDescent="0.2">
      <c r="A315" s="172" t="s">
        <v>256</v>
      </c>
      <c r="B315" s="173"/>
      <c r="C315" s="33">
        <f t="shared" si="57"/>
        <v>0</v>
      </c>
      <c r="D315" s="33">
        <v>0</v>
      </c>
      <c r="E315" s="33">
        <v>0</v>
      </c>
      <c r="F315" s="33">
        <v>0</v>
      </c>
      <c r="G315" s="149"/>
      <c r="H315" s="149"/>
      <c r="I315" s="125"/>
      <c r="J315" s="125"/>
      <c r="N315" s="47"/>
      <c r="O315" s="47"/>
      <c r="P315" s="47"/>
    </row>
    <row r="316" spans="1:16" ht="12" customHeight="1" x14ac:dyDescent="0.2">
      <c r="A316" s="165" t="s">
        <v>257</v>
      </c>
      <c r="B316" s="165"/>
      <c r="C316" s="33">
        <f t="shared" si="57"/>
        <v>0</v>
      </c>
      <c r="D316" s="33">
        <v>0</v>
      </c>
      <c r="E316" s="33">
        <v>0</v>
      </c>
      <c r="F316" s="33">
        <v>0</v>
      </c>
      <c r="G316" s="149"/>
      <c r="H316" s="149"/>
      <c r="I316" s="126"/>
      <c r="J316" s="126"/>
      <c r="N316" s="47"/>
      <c r="O316" s="47"/>
      <c r="P316" s="47"/>
    </row>
    <row r="317" spans="1:16" s="22" customFormat="1" ht="25.5" customHeight="1" x14ac:dyDescent="0.2">
      <c r="A317" s="40"/>
      <c r="B317" s="40" t="s">
        <v>235</v>
      </c>
      <c r="C317" s="37">
        <v>60</v>
      </c>
      <c r="D317" s="37">
        <v>20</v>
      </c>
      <c r="E317" s="37">
        <v>20</v>
      </c>
      <c r="F317" s="37">
        <v>20</v>
      </c>
      <c r="G317" s="78"/>
      <c r="H317" s="78"/>
      <c r="I317" s="75"/>
      <c r="J317" s="75"/>
      <c r="N317" s="47"/>
      <c r="O317" s="47"/>
      <c r="P317" s="47"/>
    </row>
    <row r="318" spans="1:16" ht="34.5" customHeight="1" x14ac:dyDescent="0.2">
      <c r="A318" s="75" t="s">
        <v>100</v>
      </c>
      <c r="B318" s="167" t="s">
        <v>67</v>
      </c>
      <c r="C318" s="168"/>
      <c r="D318" s="168"/>
      <c r="E318" s="168"/>
      <c r="F318" s="155"/>
      <c r="G318" s="149" t="s">
        <v>364</v>
      </c>
      <c r="H318" s="149" t="s">
        <v>506</v>
      </c>
      <c r="I318" s="111" t="s">
        <v>594</v>
      </c>
      <c r="J318" s="111" t="s">
        <v>595</v>
      </c>
      <c r="N318" s="47"/>
      <c r="O318" s="47"/>
      <c r="P318" s="47"/>
    </row>
    <row r="319" spans="1:16" x14ac:dyDescent="0.2">
      <c r="A319" s="165" t="s">
        <v>13</v>
      </c>
      <c r="B319" s="165"/>
      <c r="C319" s="33">
        <f t="shared" ref="C319:C325" si="58">D319+E319+F319</f>
        <v>30</v>
      </c>
      <c r="D319" s="33">
        <f>SUM(D320:D325)</f>
        <v>10</v>
      </c>
      <c r="E319" s="33">
        <f>SUM(E320:E325)</f>
        <v>10</v>
      </c>
      <c r="F319" s="33">
        <f>SUM(F320:F325)</f>
        <v>10</v>
      </c>
      <c r="G319" s="149"/>
      <c r="H319" s="149"/>
      <c r="I319" s="125"/>
      <c r="J319" s="125"/>
      <c r="N319" s="47"/>
      <c r="O319" s="47"/>
      <c r="P319" s="47"/>
    </row>
    <row r="320" spans="1:16" ht="12" customHeight="1" x14ac:dyDescent="0.2">
      <c r="A320" s="165" t="s">
        <v>3</v>
      </c>
      <c r="B320" s="165"/>
      <c r="C320" s="33">
        <f t="shared" si="58"/>
        <v>0</v>
      </c>
      <c r="D320" s="33">
        <v>0</v>
      </c>
      <c r="E320" s="33">
        <v>0</v>
      </c>
      <c r="F320" s="33">
        <v>0</v>
      </c>
      <c r="G320" s="149"/>
      <c r="H320" s="149"/>
      <c r="I320" s="125"/>
      <c r="J320" s="125"/>
      <c r="N320" s="47"/>
      <c r="O320" s="47"/>
      <c r="P320" s="47"/>
    </row>
    <row r="321" spans="1:16" ht="12" customHeight="1" x14ac:dyDescent="0.2">
      <c r="A321" s="165" t="s">
        <v>10</v>
      </c>
      <c r="B321" s="165"/>
      <c r="C321" s="33">
        <f t="shared" si="58"/>
        <v>30</v>
      </c>
      <c r="D321" s="33">
        <v>10</v>
      </c>
      <c r="E321" s="33">
        <v>10</v>
      </c>
      <c r="F321" s="33">
        <v>10</v>
      </c>
      <c r="G321" s="149"/>
      <c r="H321" s="149"/>
      <c r="I321" s="125"/>
      <c r="J321" s="125"/>
      <c r="N321" s="47"/>
      <c r="O321" s="47"/>
      <c r="P321" s="47"/>
    </row>
    <row r="322" spans="1:16" ht="12" customHeight="1" x14ac:dyDescent="0.2">
      <c r="A322" s="165" t="s">
        <v>11</v>
      </c>
      <c r="B322" s="165"/>
      <c r="C322" s="33">
        <f t="shared" si="58"/>
        <v>0</v>
      </c>
      <c r="D322" s="33">
        <v>0</v>
      </c>
      <c r="E322" s="33">
        <v>0</v>
      </c>
      <c r="F322" s="33">
        <v>0</v>
      </c>
      <c r="G322" s="149"/>
      <c r="H322" s="149"/>
      <c r="I322" s="125"/>
      <c r="J322" s="125"/>
      <c r="N322" s="47"/>
      <c r="O322" s="47"/>
      <c r="P322" s="47"/>
    </row>
    <row r="323" spans="1:16" ht="12" customHeight="1" x14ac:dyDescent="0.2">
      <c r="A323" s="165" t="s">
        <v>12</v>
      </c>
      <c r="B323" s="165"/>
      <c r="C323" s="33">
        <f t="shared" si="58"/>
        <v>0</v>
      </c>
      <c r="D323" s="33">
        <v>0</v>
      </c>
      <c r="E323" s="33">
        <v>0</v>
      </c>
      <c r="F323" s="33">
        <v>0</v>
      </c>
      <c r="G323" s="149"/>
      <c r="H323" s="149"/>
      <c r="I323" s="125"/>
      <c r="J323" s="125"/>
      <c r="N323" s="47"/>
      <c r="O323" s="47"/>
      <c r="P323" s="47"/>
    </row>
    <row r="324" spans="1:16" ht="12" customHeight="1" x14ac:dyDescent="0.2">
      <c r="A324" s="172" t="s">
        <v>256</v>
      </c>
      <c r="B324" s="173"/>
      <c r="C324" s="33">
        <f t="shared" si="58"/>
        <v>0</v>
      </c>
      <c r="D324" s="33">
        <v>0</v>
      </c>
      <c r="E324" s="33">
        <v>0</v>
      </c>
      <c r="F324" s="33">
        <v>0</v>
      </c>
      <c r="G324" s="149"/>
      <c r="H324" s="149"/>
      <c r="I324" s="125"/>
      <c r="J324" s="125"/>
      <c r="N324" s="47"/>
      <c r="O324" s="47"/>
      <c r="P324" s="47"/>
    </row>
    <row r="325" spans="1:16" ht="12" customHeight="1" x14ac:dyDescent="0.2">
      <c r="A325" s="165" t="s">
        <v>257</v>
      </c>
      <c r="B325" s="165"/>
      <c r="C325" s="33">
        <f t="shared" si="58"/>
        <v>0</v>
      </c>
      <c r="D325" s="33">
        <v>0</v>
      </c>
      <c r="E325" s="33">
        <v>0</v>
      </c>
      <c r="F325" s="33">
        <v>0</v>
      </c>
      <c r="G325" s="149"/>
      <c r="H325" s="149"/>
      <c r="I325" s="126"/>
      <c r="J325" s="126"/>
      <c r="N325" s="47"/>
      <c r="O325" s="47"/>
      <c r="P325" s="47"/>
    </row>
    <row r="326" spans="1:16" ht="23.25" customHeight="1" x14ac:dyDescent="0.2">
      <c r="A326" s="40"/>
      <c r="B326" s="40" t="s">
        <v>507</v>
      </c>
      <c r="C326" s="37">
        <v>30</v>
      </c>
      <c r="D326" s="37">
        <v>10</v>
      </c>
      <c r="E326" s="37">
        <v>10</v>
      </c>
      <c r="F326" s="37">
        <v>10</v>
      </c>
      <c r="G326" s="78"/>
      <c r="H326" s="78"/>
      <c r="I326" s="75"/>
      <c r="J326" s="75"/>
      <c r="N326" s="47"/>
      <c r="O326" s="47"/>
      <c r="P326" s="47"/>
    </row>
    <row r="327" spans="1:16" s="22" customFormat="1" ht="30.75" customHeight="1" x14ac:dyDescent="0.2">
      <c r="A327" s="75" t="s">
        <v>101</v>
      </c>
      <c r="B327" s="167" t="s">
        <v>68</v>
      </c>
      <c r="C327" s="168"/>
      <c r="D327" s="168"/>
      <c r="E327" s="168"/>
      <c r="F327" s="155"/>
      <c r="G327" s="149" t="s">
        <v>364</v>
      </c>
      <c r="H327" s="149" t="s">
        <v>508</v>
      </c>
      <c r="I327" s="111" t="s">
        <v>594</v>
      </c>
      <c r="J327" s="111" t="s">
        <v>595</v>
      </c>
      <c r="N327" s="47"/>
      <c r="O327" s="47"/>
      <c r="P327" s="47"/>
    </row>
    <row r="328" spans="1:16" ht="33" customHeight="1" x14ac:dyDescent="0.2">
      <c r="A328" s="165" t="s">
        <v>13</v>
      </c>
      <c r="B328" s="165"/>
      <c r="C328" s="33">
        <f t="shared" ref="C328:C334" si="59">D328+E328+F328</f>
        <v>20</v>
      </c>
      <c r="D328" s="33">
        <f>SUM(D329:D334)</f>
        <v>0</v>
      </c>
      <c r="E328" s="33">
        <f>SUM(E329:E334)</f>
        <v>20</v>
      </c>
      <c r="F328" s="33">
        <f>SUM(F329:F334)</f>
        <v>0</v>
      </c>
      <c r="G328" s="149"/>
      <c r="H328" s="149"/>
      <c r="I328" s="125"/>
      <c r="J328" s="125"/>
      <c r="N328" s="47"/>
      <c r="O328" s="47"/>
      <c r="P328" s="47"/>
    </row>
    <row r="329" spans="1:16" ht="12" customHeight="1" x14ac:dyDescent="0.2">
      <c r="A329" s="165" t="s">
        <v>3</v>
      </c>
      <c r="B329" s="165"/>
      <c r="C329" s="33">
        <f t="shared" si="59"/>
        <v>0</v>
      </c>
      <c r="D329" s="33">
        <v>0</v>
      </c>
      <c r="E329" s="33">
        <v>0</v>
      </c>
      <c r="F329" s="33">
        <v>0</v>
      </c>
      <c r="G329" s="149"/>
      <c r="H329" s="149"/>
      <c r="I329" s="125"/>
      <c r="J329" s="125"/>
      <c r="N329" s="47"/>
      <c r="O329" s="47"/>
      <c r="P329" s="47"/>
    </row>
    <row r="330" spans="1:16" ht="12" customHeight="1" x14ac:dyDescent="0.2">
      <c r="A330" s="165" t="s">
        <v>10</v>
      </c>
      <c r="B330" s="165"/>
      <c r="C330" s="33">
        <f t="shared" si="59"/>
        <v>20</v>
      </c>
      <c r="D330" s="33">
        <v>0</v>
      </c>
      <c r="E330" s="33">
        <v>20</v>
      </c>
      <c r="F330" s="33">
        <v>0</v>
      </c>
      <c r="G330" s="149"/>
      <c r="H330" s="149"/>
      <c r="I330" s="125"/>
      <c r="J330" s="125"/>
      <c r="N330" s="47"/>
      <c r="O330" s="47"/>
      <c r="P330" s="47"/>
    </row>
    <row r="331" spans="1:16" ht="12" customHeight="1" x14ac:dyDescent="0.2">
      <c r="A331" s="165" t="s">
        <v>11</v>
      </c>
      <c r="B331" s="165"/>
      <c r="C331" s="33">
        <f t="shared" si="59"/>
        <v>0</v>
      </c>
      <c r="D331" s="33">
        <v>0</v>
      </c>
      <c r="E331" s="33">
        <v>0</v>
      </c>
      <c r="F331" s="33">
        <v>0</v>
      </c>
      <c r="G331" s="149"/>
      <c r="H331" s="149"/>
      <c r="I331" s="125"/>
      <c r="J331" s="125"/>
      <c r="N331" s="47"/>
      <c r="O331" s="47"/>
      <c r="P331" s="47"/>
    </row>
    <row r="332" spans="1:16" ht="12" customHeight="1" x14ac:dyDescent="0.2">
      <c r="A332" s="165" t="s">
        <v>12</v>
      </c>
      <c r="B332" s="165"/>
      <c r="C332" s="33">
        <f t="shared" si="59"/>
        <v>0</v>
      </c>
      <c r="D332" s="33">
        <v>0</v>
      </c>
      <c r="E332" s="33">
        <v>0</v>
      </c>
      <c r="F332" s="33">
        <v>0</v>
      </c>
      <c r="G332" s="149"/>
      <c r="H332" s="149"/>
      <c r="I332" s="125"/>
      <c r="J332" s="125"/>
      <c r="N332" s="47"/>
      <c r="O332" s="47"/>
      <c r="P332" s="47"/>
    </row>
    <row r="333" spans="1:16" ht="12" customHeight="1" x14ac:dyDescent="0.2">
      <c r="A333" s="172" t="s">
        <v>256</v>
      </c>
      <c r="B333" s="173"/>
      <c r="C333" s="33">
        <f t="shared" si="59"/>
        <v>0</v>
      </c>
      <c r="D333" s="33">
        <v>0</v>
      </c>
      <c r="E333" s="33">
        <v>0</v>
      </c>
      <c r="F333" s="33">
        <v>0</v>
      </c>
      <c r="G333" s="149"/>
      <c r="H333" s="149"/>
      <c r="I333" s="125"/>
      <c r="J333" s="125"/>
      <c r="N333" s="47"/>
      <c r="O333" s="47"/>
      <c r="P333" s="47"/>
    </row>
    <row r="334" spans="1:16" ht="12" customHeight="1" x14ac:dyDescent="0.2">
      <c r="A334" s="165" t="s">
        <v>257</v>
      </c>
      <c r="B334" s="165"/>
      <c r="C334" s="33">
        <f t="shared" si="59"/>
        <v>0</v>
      </c>
      <c r="D334" s="33">
        <v>0</v>
      </c>
      <c r="E334" s="33">
        <v>0</v>
      </c>
      <c r="F334" s="33">
        <v>0</v>
      </c>
      <c r="G334" s="149"/>
      <c r="H334" s="149"/>
      <c r="I334" s="126"/>
      <c r="J334" s="126"/>
      <c r="N334" s="47"/>
      <c r="O334" s="47"/>
      <c r="P334" s="47"/>
    </row>
    <row r="335" spans="1:16" ht="24" customHeight="1" x14ac:dyDescent="0.2">
      <c r="A335" s="40"/>
      <c r="B335" s="40" t="s">
        <v>236</v>
      </c>
      <c r="C335" s="37">
        <v>20</v>
      </c>
      <c r="D335" s="37">
        <v>0</v>
      </c>
      <c r="E335" s="37">
        <v>20</v>
      </c>
      <c r="F335" s="37">
        <v>0</v>
      </c>
      <c r="G335" s="78"/>
      <c r="H335" s="78"/>
      <c r="I335" s="75"/>
      <c r="J335" s="75"/>
      <c r="N335" s="47"/>
      <c r="O335" s="47"/>
      <c r="P335" s="47"/>
    </row>
    <row r="336" spans="1:16" s="22" customFormat="1" ht="27" customHeight="1" x14ac:dyDescent="0.2">
      <c r="A336" s="75" t="s">
        <v>102</v>
      </c>
      <c r="B336" s="167" t="s">
        <v>69</v>
      </c>
      <c r="C336" s="168"/>
      <c r="D336" s="168"/>
      <c r="E336" s="168"/>
      <c r="F336" s="155"/>
      <c r="G336" s="149" t="s">
        <v>364</v>
      </c>
      <c r="H336" s="149" t="s">
        <v>234</v>
      </c>
      <c r="I336" s="111" t="s">
        <v>594</v>
      </c>
      <c r="J336" s="111" t="s">
        <v>595</v>
      </c>
      <c r="N336" s="47"/>
      <c r="O336" s="47"/>
      <c r="P336" s="47"/>
    </row>
    <row r="337" spans="1:16" ht="32.25" customHeight="1" x14ac:dyDescent="0.2">
      <c r="A337" s="165" t="s">
        <v>13</v>
      </c>
      <c r="B337" s="165"/>
      <c r="C337" s="33">
        <f t="shared" ref="C337:C343" si="60">D337+E337+F337</f>
        <v>90</v>
      </c>
      <c r="D337" s="33">
        <f>SUM(D338,D339,D340,D341,D343)</f>
        <v>30</v>
      </c>
      <c r="E337" s="33">
        <f>SUM(E338,E339,E340,E341,E343)</f>
        <v>30</v>
      </c>
      <c r="F337" s="33">
        <f>SUM(F338,F339,F340,F341,F343)</f>
        <v>30</v>
      </c>
      <c r="G337" s="149"/>
      <c r="H337" s="149"/>
      <c r="I337" s="125"/>
      <c r="J337" s="125"/>
      <c r="N337" s="47"/>
      <c r="O337" s="47"/>
      <c r="P337" s="47"/>
    </row>
    <row r="338" spans="1:16" ht="12" customHeight="1" x14ac:dyDescent="0.2">
      <c r="A338" s="165" t="s">
        <v>3</v>
      </c>
      <c r="B338" s="165"/>
      <c r="C338" s="33">
        <f t="shared" si="60"/>
        <v>0</v>
      </c>
      <c r="D338" s="33">
        <v>0</v>
      </c>
      <c r="E338" s="33">
        <v>0</v>
      </c>
      <c r="F338" s="33">
        <v>0</v>
      </c>
      <c r="G338" s="149"/>
      <c r="H338" s="149"/>
      <c r="I338" s="125"/>
      <c r="J338" s="125"/>
      <c r="N338" s="47"/>
      <c r="O338" s="47"/>
      <c r="P338" s="47"/>
    </row>
    <row r="339" spans="1:16" ht="12" customHeight="1" x14ac:dyDescent="0.2">
      <c r="A339" s="165" t="s">
        <v>10</v>
      </c>
      <c r="B339" s="165"/>
      <c r="C339" s="33">
        <f t="shared" si="60"/>
        <v>90</v>
      </c>
      <c r="D339" s="33">
        <v>30</v>
      </c>
      <c r="E339" s="33">
        <v>30</v>
      </c>
      <c r="F339" s="33">
        <v>30</v>
      </c>
      <c r="G339" s="149"/>
      <c r="H339" s="149"/>
      <c r="I339" s="125"/>
      <c r="J339" s="125"/>
      <c r="N339" s="47"/>
      <c r="O339" s="47"/>
      <c r="P339" s="47"/>
    </row>
    <row r="340" spans="1:16" ht="12" customHeight="1" x14ac:dyDescent="0.2">
      <c r="A340" s="165" t="s">
        <v>11</v>
      </c>
      <c r="B340" s="165"/>
      <c r="C340" s="33">
        <f t="shared" si="60"/>
        <v>0</v>
      </c>
      <c r="D340" s="33">
        <v>0</v>
      </c>
      <c r="E340" s="33">
        <v>0</v>
      </c>
      <c r="F340" s="33">
        <v>0</v>
      </c>
      <c r="G340" s="149"/>
      <c r="H340" s="149"/>
      <c r="I340" s="125"/>
      <c r="J340" s="125"/>
      <c r="N340" s="47"/>
      <c r="O340" s="47"/>
      <c r="P340" s="47"/>
    </row>
    <row r="341" spans="1:16" ht="12" customHeight="1" x14ac:dyDescent="0.2">
      <c r="A341" s="165" t="s">
        <v>12</v>
      </c>
      <c r="B341" s="165"/>
      <c r="C341" s="33">
        <f t="shared" si="60"/>
        <v>0</v>
      </c>
      <c r="D341" s="33">
        <v>0</v>
      </c>
      <c r="E341" s="33">
        <v>0</v>
      </c>
      <c r="F341" s="33">
        <v>0</v>
      </c>
      <c r="G341" s="149"/>
      <c r="H341" s="149"/>
      <c r="I341" s="125"/>
      <c r="J341" s="125"/>
      <c r="N341" s="47"/>
      <c r="O341" s="47"/>
      <c r="P341" s="47"/>
    </row>
    <row r="342" spans="1:16" ht="12" customHeight="1" x14ac:dyDescent="0.2">
      <c r="A342" s="172" t="s">
        <v>256</v>
      </c>
      <c r="B342" s="173"/>
      <c r="C342" s="33">
        <f t="shared" si="60"/>
        <v>0</v>
      </c>
      <c r="D342" s="33">
        <v>0</v>
      </c>
      <c r="E342" s="33">
        <v>0</v>
      </c>
      <c r="F342" s="33">
        <v>0</v>
      </c>
      <c r="G342" s="149"/>
      <c r="H342" s="149"/>
      <c r="I342" s="125"/>
      <c r="J342" s="125"/>
      <c r="N342" s="47"/>
      <c r="O342" s="47"/>
      <c r="P342" s="47"/>
    </row>
    <row r="343" spans="1:16" ht="12" customHeight="1" x14ac:dyDescent="0.2">
      <c r="A343" s="165" t="s">
        <v>257</v>
      </c>
      <c r="B343" s="165"/>
      <c r="C343" s="33">
        <f t="shared" si="60"/>
        <v>0</v>
      </c>
      <c r="D343" s="33">
        <v>0</v>
      </c>
      <c r="E343" s="33">
        <v>0</v>
      </c>
      <c r="F343" s="33">
        <v>0</v>
      </c>
      <c r="G343" s="149"/>
      <c r="H343" s="149"/>
      <c r="I343" s="126"/>
      <c r="J343" s="126"/>
      <c r="N343" s="47"/>
      <c r="O343" s="47"/>
      <c r="P343" s="47"/>
    </row>
    <row r="344" spans="1:16" x14ac:dyDescent="0.2">
      <c r="A344" s="40"/>
      <c r="B344" s="40" t="s">
        <v>237</v>
      </c>
      <c r="C344" s="37">
        <v>90</v>
      </c>
      <c r="D344" s="37">
        <v>30</v>
      </c>
      <c r="E344" s="37">
        <v>30</v>
      </c>
      <c r="F344" s="37">
        <v>30</v>
      </c>
      <c r="G344" s="78"/>
      <c r="H344" s="78"/>
      <c r="I344" s="75"/>
      <c r="J344" s="75"/>
      <c r="N344" s="47"/>
      <c r="O344" s="47"/>
      <c r="P344" s="47"/>
    </row>
    <row r="345" spans="1:16" s="22" customFormat="1" ht="15" customHeight="1" x14ac:dyDescent="0.2">
      <c r="A345" s="75" t="s">
        <v>103</v>
      </c>
      <c r="B345" s="167" t="s">
        <v>70</v>
      </c>
      <c r="C345" s="168"/>
      <c r="D345" s="168"/>
      <c r="E345" s="168"/>
      <c r="F345" s="155"/>
      <c r="G345" s="149" t="s">
        <v>364</v>
      </c>
      <c r="H345" s="149" t="s">
        <v>233</v>
      </c>
      <c r="I345" s="111" t="s">
        <v>594</v>
      </c>
      <c r="J345" s="111" t="s">
        <v>595</v>
      </c>
      <c r="N345" s="47"/>
      <c r="O345" s="47"/>
      <c r="P345" s="47"/>
    </row>
    <row r="346" spans="1:16" ht="30" customHeight="1" x14ac:dyDescent="0.2">
      <c r="A346" s="165" t="s">
        <v>13</v>
      </c>
      <c r="B346" s="165"/>
      <c r="C346" s="33">
        <f t="shared" ref="C346:C352" si="61">D346+E346+F346</f>
        <v>60</v>
      </c>
      <c r="D346" s="33">
        <f>SUM(D347:D352)</f>
        <v>20</v>
      </c>
      <c r="E346" s="33">
        <f>SUM(E347:E352)</f>
        <v>20</v>
      </c>
      <c r="F346" s="33">
        <f>SUM(F347:F352)</f>
        <v>20</v>
      </c>
      <c r="G346" s="149"/>
      <c r="H346" s="149"/>
      <c r="I346" s="125"/>
      <c r="J346" s="125"/>
      <c r="N346" s="47"/>
      <c r="O346" s="47"/>
      <c r="P346" s="47"/>
    </row>
    <row r="347" spans="1:16" ht="12" customHeight="1" x14ac:dyDescent="0.2">
      <c r="A347" s="165" t="s">
        <v>3</v>
      </c>
      <c r="B347" s="165"/>
      <c r="C347" s="33">
        <f t="shared" si="61"/>
        <v>0</v>
      </c>
      <c r="D347" s="33">
        <v>0</v>
      </c>
      <c r="E347" s="33">
        <v>0</v>
      </c>
      <c r="F347" s="33">
        <v>0</v>
      </c>
      <c r="G347" s="149"/>
      <c r="H347" s="149"/>
      <c r="I347" s="125"/>
      <c r="J347" s="125"/>
      <c r="N347" s="47"/>
      <c r="O347" s="47"/>
      <c r="P347" s="47"/>
    </row>
    <row r="348" spans="1:16" ht="12" customHeight="1" x14ac:dyDescent="0.2">
      <c r="A348" s="165" t="s">
        <v>10</v>
      </c>
      <c r="B348" s="165"/>
      <c r="C348" s="33">
        <f t="shared" si="61"/>
        <v>60</v>
      </c>
      <c r="D348" s="33">
        <v>20</v>
      </c>
      <c r="E348" s="33">
        <v>20</v>
      </c>
      <c r="F348" s="33">
        <v>20</v>
      </c>
      <c r="G348" s="149"/>
      <c r="H348" s="149"/>
      <c r="I348" s="125"/>
      <c r="J348" s="125"/>
      <c r="N348" s="47"/>
      <c r="O348" s="47"/>
      <c r="P348" s="47"/>
    </row>
    <row r="349" spans="1:16" ht="12" customHeight="1" x14ac:dyDescent="0.2">
      <c r="A349" s="165" t="s">
        <v>11</v>
      </c>
      <c r="B349" s="165"/>
      <c r="C349" s="33">
        <f t="shared" si="61"/>
        <v>0</v>
      </c>
      <c r="D349" s="33">
        <v>0</v>
      </c>
      <c r="E349" s="33">
        <v>0</v>
      </c>
      <c r="F349" s="33">
        <v>0</v>
      </c>
      <c r="G349" s="149"/>
      <c r="H349" s="149"/>
      <c r="I349" s="125"/>
      <c r="J349" s="125"/>
      <c r="N349" s="47"/>
      <c r="O349" s="47"/>
      <c r="P349" s="47"/>
    </row>
    <row r="350" spans="1:16" ht="12" customHeight="1" x14ac:dyDescent="0.2">
      <c r="A350" s="165" t="s">
        <v>12</v>
      </c>
      <c r="B350" s="165"/>
      <c r="C350" s="33">
        <f t="shared" si="61"/>
        <v>0</v>
      </c>
      <c r="D350" s="33">
        <v>0</v>
      </c>
      <c r="E350" s="33">
        <v>0</v>
      </c>
      <c r="F350" s="33">
        <v>0</v>
      </c>
      <c r="G350" s="149"/>
      <c r="H350" s="149"/>
      <c r="I350" s="125"/>
      <c r="J350" s="125"/>
      <c r="N350" s="47"/>
      <c r="O350" s="47"/>
      <c r="P350" s="47"/>
    </row>
    <row r="351" spans="1:16" ht="12" customHeight="1" x14ac:dyDescent="0.2">
      <c r="A351" s="172" t="s">
        <v>256</v>
      </c>
      <c r="B351" s="173"/>
      <c r="C351" s="33">
        <f t="shared" si="61"/>
        <v>0</v>
      </c>
      <c r="D351" s="33">
        <v>0</v>
      </c>
      <c r="E351" s="33">
        <v>0</v>
      </c>
      <c r="F351" s="33">
        <v>0</v>
      </c>
      <c r="G351" s="149"/>
      <c r="H351" s="149"/>
      <c r="I351" s="125"/>
      <c r="J351" s="125"/>
      <c r="N351" s="47"/>
      <c r="O351" s="47"/>
      <c r="P351" s="47"/>
    </row>
    <row r="352" spans="1:16" ht="12" customHeight="1" x14ac:dyDescent="0.2">
      <c r="A352" s="165" t="s">
        <v>257</v>
      </c>
      <c r="B352" s="165"/>
      <c r="C352" s="33">
        <f t="shared" si="61"/>
        <v>0</v>
      </c>
      <c r="D352" s="33">
        <v>0</v>
      </c>
      <c r="E352" s="33">
        <v>0</v>
      </c>
      <c r="F352" s="33">
        <v>0</v>
      </c>
      <c r="G352" s="149"/>
      <c r="H352" s="149"/>
      <c r="I352" s="126"/>
      <c r="J352" s="126"/>
      <c r="N352" s="47"/>
      <c r="O352" s="47"/>
      <c r="P352" s="47"/>
    </row>
    <row r="353" spans="1:16" x14ac:dyDescent="0.2">
      <c r="A353" s="82"/>
      <c r="B353" s="87" t="s">
        <v>238</v>
      </c>
      <c r="C353" s="48">
        <v>60</v>
      </c>
      <c r="D353" s="48">
        <v>20</v>
      </c>
      <c r="E353" s="48">
        <v>20</v>
      </c>
      <c r="F353" s="48">
        <v>20</v>
      </c>
      <c r="G353" s="78"/>
      <c r="H353" s="78"/>
      <c r="I353" s="76"/>
      <c r="J353" s="75"/>
      <c r="N353" s="47"/>
      <c r="O353" s="47"/>
      <c r="P353" s="47"/>
    </row>
    <row r="354" spans="1:16" s="22" customFormat="1" ht="27.75" customHeight="1" x14ac:dyDescent="0.2">
      <c r="A354" s="75" t="s">
        <v>104</v>
      </c>
      <c r="B354" s="167" t="s">
        <v>71</v>
      </c>
      <c r="C354" s="168"/>
      <c r="D354" s="168"/>
      <c r="E354" s="168"/>
      <c r="F354" s="155"/>
      <c r="G354" s="149" t="s">
        <v>364</v>
      </c>
      <c r="H354" s="149" t="s">
        <v>509</v>
      </c>
      <c r="I354" s="111" t="s">
        <v>594</v>
      </c>
      <c r="J354" s="111" t="s">
        <v>595</v>
      </c>
      <c r="N354" s="47"/>
      <c r="O354" s="47"/>
      <c r="P354" s="47"/>
    </row>
    <row r="355" spans="1:16" ht="38.25" customHeight="1" x14ac:dyDescent="0.2">
      <c r="A355" s="165" t="s">
        <v>13</v>
      </c>
      <c r="B355" s="165"/>
      <c r="C355" s="33">
        <f t="shared" ref="C355:C361" si="62">D355+E355+F355</f>
        <v>30</v>
      </c>
      <c r="D355" s="33">
        <f>SUM(D356,D357,D358,D359,D361)</f>
        <v>10</v>
      </c>
      <c r="E355" s="33">
        <f>SUM(E356,E357,E358,E359,E361)</f>
        <v>10</v>
      </c>
      <c r="F355" s="33">
        <f>SUM(F356,F357,F358,F359,F361)</f>
        <v>10</v>
      </c>
      <c r="G355" s="149"/>
      <c r="H355" s="149"/>
      <c r="I355" s="125"/>
      <c r="J355" s="125"/>
      <c r="N355" s="47"/>
      <c r="O355" s="47"/>
      <c r="P355" s="47"/>
    </row>
    <row r="356" spans="1:16" ht="12" customHeight="1" x14ac:dyDescent="0.2">
      <c r="A356" s="165" t="s">
        <v>3</v>
      </c>
      <c r="B356" s="165"/>
      <c r="C356" s="33">
        <f t="shared" si="62"/>
        <v>0</v>
      </c>
      <c r="D356" s="33">
        <v>0</v>
      </c>
      <c r="E356" s="33">
        <v>0</v>
      </c>
      <c r="F356" s="33">
        <v>0</v>
      </c>
      <c r="G356" s="149"/>
      <c r="H356" s="149"/>
      <c r="I356" s="125"/>
      <c r="J356" s="125"/>
      <c r="N356" s="47"/>
      <c r="O356" s="47"/>
      <c r="P356" s="47"/>
    </row>
    <row r="357" spans="1:16" ht="12" customHeight="1" x14ac:dyDescent="0.2">
      <c r="A357" s="165" t="s">
        <v>10</v>
      </c>
      <c r="B357" s="165"/>
      <c r="C357" s="33">
        <f t="shared" si="62"/>
        <v>30</v>
      </c>
      <c r="D357" s="33">
        <v>10</v>
      </c>
      <c r="E357" s="33">
        <v>10</v>
      </c>
      <c r="F357" s="33">
        <v>10</v>
      </c>
      <c r="G357" s="149"/>
      <c r="H357" s="149"/>
      <c r="I357" s="125"/>
      <c r="J357" s="125"/>
      <c r="N357" s="47"/>
      <c r="O357" s="47"/>
      <c r="P357" s="47"/>
    </row>
    <row r="358" spans="1:16" ht="12" customHeight="1" x14ac:dyDescent="0.2">
      <c r="A358" s="165" t="s">
        <v>11</v>
      </c>
      <c r="B358" s="165"/>
      <c r="C358" s="33">
        <f t="shared" si="62"/>
        <v>0</v>
      </c>
      <c r="D358" s="33">
        <v>0</v>
      </c>
      <c r="E358" s="33">
        <v>0</v>
      </c>
      <c r="F358" s="33">
        <v>0</v>
      </c>
      <c r="G358" s="149"/>
      <c r="H358" s="149"/>
      <c r="I358" s="125"/>
      <c r="J358" s="125"/>
      <c r="N358" s="47"/>
      <c r="O358" s="47"/>
      <c r="P358" s="47"/>
    </row>
    <row r="359" spans="1:16" ht="12" customHeight="1" x14ac:dyDescent="0.2">
      <c r="A359" s="165" t="s">
        <v>12</v>
      </c>
      <c r="B359" s="165"/>
      <c r="C359" s="33">
        <f t="shared" si="62"/>
        <v>0</v>
      </c>
      <c r="D359" s="33">
        <v>0</v>
      </c>
      <c r="E359" s="33">
        <v>0</v>
      </c>
      <c r="F359" s="33">
        <v>0</v>
      </c>
      <c r="G359" s="149"/>
      <c r="H359" s="149"/>
      <c r="I359" s="125"/>
      <c r="J359" s="125"/>
      <c r="N359" s="47"/>
      <c r="O359" s="47"/>
      <c r="P359" s="47"/>
    </row>
    <row r="360" spans="1:16" ht="12" customHeight="1" x14ac:dyDescent="0.2">
      <c r="A360" s="172" t="s">
        <v>256</v>
      </c>
      <c r="B360" s="173"/>
      <c r="C360" s="33">
        <f t="shared" si="62"/>
        <v>0</v>
      </c>
      <c r="D360" s="33">
        <v>0</v>
      </c>
      <c r="E360" s="33">
        <v>0</v>
      </c>
      <c r="F360" s="33">
        <v>0</v>
      </c>
      <c r="G360" s="149"/>
      <c r="H360" s="149"/>
      <c r="I360" s="125"/>
      <c r="J360" s="125"/>
      <c r="N360" s="47"/>
      <c r="O360" s="47"/>
      <c r="P360" s="47"/>
    </row>
    <row r="361" spans="1:16" ht="12" customHeight="1" x14ac:dyDescent="0.2">
      <c r="A361" s="165" t="s">
        <v>257</v>
      </c>
      <c r="B361" s="165"/>
      <c r="C361" s="33">
        <f t="shared" si="62"/>
        <v>0</v>
      </c>
      <c r="D361" s="33">
        <v>0</v>
      </c>
      <c r="E361" s="33">
        <v>0</v>
      </c>
      <c r="F361" s="33">
        <v>0</v>
      </c>
      <c r="G361" s="149"/>
      <c r="H361" s="149"/>
      <c r="I361" s="126"/>
      <c r="J361" s="126"/>
      <c r="N361" s="47"/>
      <c r="O361" s="47"/>
      <c r="P361" s="47"/>
    </row>
    <row r="362" spans="1:16" x14ac:dyDescent="0.2">
      <c r="A362" s="82"/>
      <c r="B362" s="88" t="s">
        <v>239</v>
      </c>
      <c r="C362" s="48">
        <v>30</v>
      </c>
      <c r="D362" s="48">
        <v>10</v>
      </c>
      <c r="E362" s="48">
        <v>10</v>
      </c>
      <c r="F362" s="89">
        <v>10</v>
      </c>
      <c r="G362" s="78"/>
      <c r="H362" s="78"/>
      <c r="I362" s="76"/>
      <c r="J362" s="75"/>
      <c r="N362" s="47"/>
      <c r="O362" s="47"/>
      <c r="P362" s="47"/>
    </row>
    <row r="363" spans="1:16" s="22" customFormat="1" ht="12" customHeight="1" x14ac:dyDescent="0.2">
      <c r="A363" s="75" t="s">
        <v>105</v>
      </c>
      <c r="B363" s="167" t="s">
        <v>206</v>
      </c>
      <c r="C363" s="168"/>
      <c r="D363" s="168"/>
      <c r="E363" s="168"/>
      <c r="F363" s="155"/>
      <c r="G363" s="149" t="s">
        <v>364</v>
      </c>
      <c r="H363" s="149" t="s">
        <v>510</v>
      </c>
      <c r="I363" s="111" t="s">
        <v>594</v>
      </c>
      <c r="J363" s="111" t="s">
        <v>595</v>
      </c>
      <c r="N363" s="47"/>
      <c r="O363" s="47"/>
      <c r="P363" s="47"/>
    </row>
    <row r="364" spans="1:16" x14ac:dyDescent="0.2">
      <c r="A364" s="165" t="s">
        <v>13</v>
      </c>
      <c r="B364" s="165"/>
      <c r="C364" s="33">
        <f t="shared" ref="C364:C370" si="63">D364+E364+F364</f>
        <v>60</v>
      </c>
      <c r="D364" s="33">
        <f>SUM(D365,D366,D367,D368,D370)</f>
        <v>20</v>
      </c>
      <c r="E364" s="33">
        <f>SUM(E365,E366,E367,E368,E370)</f>
        <v>20</v>
      </c>
      <c r="F364" s="33">
        <f>SUM(F365,F366,F367,F368,F370)</f>
        <v>20</v>
      </c>
      <c r="G364" s="149"/>
      <c r="H364" s="149"/>
      <c r="I364" s="125"/>
      <c r="J364" s="125"/>
      <c r="N364" s="47"/>
      <c r="O364" s="47"/>
      <c r="P364" s="47"/>
    </row>
    <row r="365" spans="1:16" ht="12" customHeight="1" x14ac:dyDescent="0.2">
      <c r="A365" s="165" t="s">
        <v>3</v>
      </c>
      <c r="B365" s="165"/>
      <c r="C365" s="33">
        <f t="shared" si="63"/>
        <v>0</v>
      </c>
      <c r="D365" s="33">
        <v>0</v>
      </c>
      <c r="E365" s="33">
        <v>0</v>
      </c>
      <c r="F365" s="33">
        <v>0</v>
      </c>
      <c r="G365" s="149"/>
      <c r="H365" s="149"/>
      <c r="I365" s="125"/>
      <c r="J365" s="125"/>
      <c r="N365" s="47"/>
      <c r="O365" s="47"/>
      <c r="P365" s="47"/>
    </row>
    <row r="366" spans="1:16" ht="12" customHeight="1" x14ac:dyDescent="0.2">
      <c r="A366" s="165" t="s">
        <v>10</v>
      </c>
      <c r="B366" s="165"/>
      <c r="C366" s="33">
        <f t="shared" si="63"/>
        <v>60</v>
      </c>
      <c r="D366" s="33">
        <v>20</v>
      </c>
      <c r="E366" s="33">
        <v>20</v>
      </c>
      <c r="F366" s="33">
        <v>20</v>
      </c>
      <c r="G366" s="149"/>
      <c r="H366" s="149"/>
      <c r="I366" s="125"/>
      <c r="J366" s="125"/>
      <c r="N366" s="47"/>
      <c r="O366" s="47"/>
      <c r="P366" s="47"/>
    </row>
    <row r="367" spans="1:16" ht="12" customHeight="1" x14ac:dyDescent="0.2">
      <c r="A367" s="165" t="s">
        <v>11</v>
      </c>
      <c r="B367" s="165"/>
      <c r="C367" s="33">
        <f t="shared" si="63"/>
        <v>0</v>
      </c>
      <c r="D367" s="33">
        <v>0</v>
      </c>
      <c r="E367" s="33">
        <v>0</v>
      </c>
      <c r="F367" s="33">
        <v>0</v>
      </c>
      <c r="G367" s="149"/>
      <c r="H367" s="149"/>
      <c r="I367" s="125"/>
      <c r="J367" s="125"/>
      <c r="N367" s="47"/>
      <c r="O367" s="47"/>
      <c r="P367" s="47"/>
    </row>
    <row r="368" spans="1:16" ht="12" customHeight="1" x14ac:dyDescent="0.2">
      <c r="A368" s="165" t="s">
        <v>12</v>
      </c>
      <c r="B368" s="165"/>
      <c r="C368" s="33">
        <f t="shared" si="63"/>
        <v>0</v>
      </c>
      <c r="D368" s="33">
        <v>0</v>
      </c>
      <c r="E368" s="33">
        <v>0</v>
      </c>
      <c r="F368" s="33">
        <v>0</v>
      </c>
      <c r="G368" s="149"/>
      <c r="H368" s="149"/>
      <c r="I368" s="125"/>
      <c r="J368" s="125"/>
      <c r="N368" s="47"/>
      <c r="O368" s="47"/>
      <c r="P368" s="47"/>
    </row>
    <row r="369" spans="1:16" ht="12" customHeight="1" x14ac:dyDescent="0.2">
      <c r="A369" s="172" t="s">
        <v>256</v>
      </c>
      <c r="B369" s="173"/>
      <c r="C369" s="33">
        <f t="shared" si="63"/>
        <v>0</v>
      </c>
      <c r="D369" s="33">
        <v>0</v>
      </c>
      <c r="E369" s="33">
        <v>0</v>
      </c>
      <c r="F369" s="33">
        <v>0</v>
      </c>
      <c r="G369" s="149"/>
      <c r="H369" s="149"/>
      <c r="I369" s="125"/>
      <c r="J369" s="125"/>
      <c r="N369" s="47"/>
      <c r="O369" s="47"/>
      <c r="P369" s="47"/>
    </row>
    <row r="370" spans="1:16" ht="12" customHeight="1" x14ac:dyDescent="0.2">
      <c r="A370" s="165" t="s">
        <v>257</v>
      </c>
      <c r="B370" s="165"/>
      <c r="C370" s="33">
        <f t="shared" si="63"/>
        <v>0</v>
      </c>
      <c r="D370" s="33">
        <v>0</v>
      </c>
      <c r="E370" s="33">
        <v>0</v>
      </c>
      <c r="F370" s="33">
        <v>0</v>
      </c>
      <c r="G370" s="149"/>
      <c r="H370" s="149"/>
      <c r="I370" s="126"/>
      <c r="J370" s="126"/>
      <c r="N370" s="47"/>
      <c r="O370" s="47"/>
      <c r="P370" s="47"/>
    </row>
    <row r="371" spans="1:16" x14ac:dyDescent="0.2">
      <c r="A371" s="82"/>
      <c r="B371" s="88" t="s">
        <v>240</v>
      </c>
      <c r="C371" s="48">
        <v>60</v>
      </c>
      <c r="D371" s="48">
        <v>20</v>
      </c>
      <c r="E371" s="48">
        <v>20</v>
      </c>
      <c r="F371" s="48">
        <v>20</v>
      </c>
      <c r="G371" s="78"/>
      <c r="H371" s="78"/>
      <c r="I371" s="76"/>
      <c r="J371" s="75"/>
      <c r="N371" s="47"/>
      <c r="O371" s="47"/>
      <c r="P371" s="47"/>
    </row>
    <row r="372" spans="1:16" s="22" customFormat="1" ht="24.75" customHeight="1" x14ac:dyDescent="0.2">
      <c r="A372" s="75" t="s">
        <v>170</v>
      </c>
      <c r="B372" s="167" t="s">
        <v>73</v>
      </c>
      <c r="C372" s="168"/>
      <c r="D372" s="168"/>
      <c r="E372" s="168"/>
      <c r="F372" s="155"/>
      <c r="G372" s="149" t="s">
        <v>364</v>
      </c>
      <c r="H372" s="149" t="s">
        <v>511</v>
      </c>
      <c r="I372" s="111" t="s">
        <v>594</v>
      </c>
      <c r="J372" s="111" t="s">
        <v>595</v>
      </c>
      <c r="N372" s="47"/>
      <c r="O372" s="47"/>
      <c r="P372" s="47"/>
    </row>
    <row r="373" spans="1:16" ht="25.5" customHeight="1" x14ac:dyDescent="0.2">
      <c r="A373" s="165" t="s">
        <v>13</v>
      </c>
      <c r="B373" s="165"/>
      <c r="C373" s="33">
        <f t="shared" ref="C373:C379" si="64">D373+E373+F373</f>
        <v>30</v>
      </c>
      <c r="D373" s="33">
        <f>SUM(D374,D375,D376,D377,D379)</f>
        <v>10</v>
      </c>
      <c r="E373" s="33">
        <f>SUM(E374,E375,E376,E377,E379)</f>
        <v>10</v>
      </c>
      <c r="F373" s="33">
        <f>SUM(F374,F375,F376,F377,F379)</f>
        <v>10</v>
      </c>
      <c r="G373" s="149"/>
      <c r="H373" s="149"/>
      <c r="I373" s="125"/>
      <c r="J373" s="125"/>
      <c r="N373" s="47"/>
      <c r="O373" s="47"/>
      <c r="P373" s="47"/>
    </row>
    <row r="374" spans="1:16" ht="12" customHeight="1" x14ac:dyDescent="0.2">
      <c r="A374" s="165" t="s">
        <v>3</v>
      </c>
      <c r="B374" s="165"/>
      <c r="C374" s="33">
        <f t="shared" si="64"/>
        <v>0</v>
      </c>
      <c r="D374" s="33">
        <v>0</v>
      </c>
      <c r="E374" s="33">
        <v>0</v>
      </c>
      <c r="F374" s="33">
        <v>0</v>
      </c>
      <c r="G374" s="149"/>
      <c r="H374" s="149"/>
      <c r="I374" s="125"/>
      <c r="J374" s="125"/>
      <c r="N374" s="47"/>
      <c r="O374" s="47"/>
      <c r="P374" s="47"/>
    </row>
    <row r="375" spans="1:16" ht="12" customHeight="1" x14ac:dyDescent="0.2">
      <c r="A375" s="165" t="s">
        <v>10</v>
      </c>
      <c r="B375" s="165"/>
      <c r="C375" s="33">
        <f t="shared" si="64"/>
        <v>30</v>
      </c>
      <c r="D375" s="33">
        <v>10</v>
      </c>
      <c r="E375" s="33">
        <v>10</v>
      </c>
      <c r="F375" s="33">
        <v>10</v>
      </c>
      <c r="G375" s="149"/>
      <c r="H375" s="149"/>
      <c r="I375" s="125"/>
      <c r="J375" s="125"/>
      <c r="N375" s="47"/>
      <c r="O375" s="47"/>
      <c r="P375" s="47"/>
    </row>
    <row r="376" spans="1:16" ht="12" customHeight="1" x14ac:dyDescent="0.2">
      <c r="A376" s="165" t="s">
        <v>11</v>
      </c>
      <c r="B376" s="165"/>
      <c r="C376" s="33">
        <f t="shared" si="64"/>
        <v>0</v>
      </c>
      <c r="D376" s="33">
        <v>0</v>
      </c>
      <c r="E376" s="33">
        <v>0</v>
      </c>
      <c r="F376" s="33">
        <v>0</v>
      </c>
      <c r="G376" s="149"/>
      <c r="H376" s="149"/>
      <c r="I376" s="125"/>
      <c r="J376" s="125"/>
      <c r="N376" s="47"/>
      <c r="O376" s="47"/>
      <c r="P376" s="47"/>
    </row>
    <row r="377" spans="1:16" ht="12" customHeight="1" x14ac:dyDescent="0.2">
      <c r="A377" s="165" t="s">
        <v>12</v>
      </c>
      <c r="B377" s="165"/>
      <c r="C377" s="33">
        <f t="shared" si="64"/>
        <v>0</v>
      </c>
      <c r="D377" s="33">
        <v>0</v>
      </c>
      <c r="E377" s="33">
        <v>0</v>
      </c>
      <c r="F377" s="33">
        <v>0</v>
      </c>
      <c r="G377" s="149"/>
      <c r="H377" s="149"/>
      <c r="I377" s="125"/>
      <c r="J377" s="125"/>
      <c r="N377" s="47"/>
      <c r="O377" s="47"/>
      <c r="P377" s="47"/>
    </row>
    <row r="378" spans="1:16" ht="12" customHeight="1" x14ac:dyDescent="0.2">
      <c r="A378" s="172" t="s">
        <v>256</v>
      </c>
      <c r="B378" s="173"/>
      <c r="C378" s="33">
        <f t="shared" si="64"/>
        <v>0</v>
      </c>
      <c r="D378" s="33">
        <v>0</v>
      </c>
      <c r="E378" s="33">
        <v>0</v>
      </c>
      <c r="F378" s="33">
        <v>0</v>
      </c>
      <c r="G378" s="149"/>
      <c r="H378" s="149"/>
      <c r="I378" s="125"/>
      <c r="J378" s="125"/>
      <c r="N378" s="47"/>
      <c r="O378" s="47"/>
      <c r="P378" s="47"/>
    </row>
    <row r="379" spans="1:16" ht="12" customHeight="1" x14ac:dyDescent="0.2">
      <c r="A379" s="165" t="s">
        <v>257</v>
      </c>
      <c r="B379" s="165"/>
      <c r="C379" s="33">
        <f t="shared" si="64"/>
        <v>0</v>
      </c>
      <c r="D379" s="33">
        <v>0</v>
      </c>
      <c r="E379" s="33">
        <v>0</v>
      </c>
      <c r="F379" s="33">
        <v>0</v>
      </c>
      <c r="G379" s="149"/>
      <c r="H379" s="149"/>
      <c r="I379" s="126"/>
      <c r="J379" s="126"/>
      <c r="N379" s="47"/>
      <c r="O379" s="47"/>
      <c r="P379" s="47"/>
    </row>
    <row r="380" spans="1:16" x14ac:dyDescent="0.2">
      <c r="A380" s="82"/>
      <c r="B380" s="88" t="s">
        <v>241</v>
      </c>
      <c r="C380" s="48">
        <v>30</v>
      </c>
      <c r="D380" s="48">
        <v>10</v>
      </c>
      <c r="E380" s="48">
        <v>10</v>
      </c>
      <c r="F380" s="48">
        <v>10</v>
      </c>
      <c r="G380" s="78"/>
      <c r="H380" s="78"/>
      <c r="I380" s="76"/>
      <c r="J380" s="75"/>
      <c r="N380" s="47"/>
      <c r="O380" s="47"/>
      <c r="P380" s="47"/>
    </row>
    <row r="381" spans="1:16" s="22" customFormat="1" ht="12" customHeight="1" x14ac:dyDescent="0.2">
      <c r="A381" s="75" t="s">
        <v>106</v>
      </c>
      <c r="B381" s="167" t="s">
        <v>74</v>
      </c>
      <c r="C381" s="168"/>
      <c r="D381" s="168"/>
      <c r="E381" s="168"/>
      <c r="F381" s="155"/>
      <c r="G381" s="149" t="s">
        <v>512</v>
      </c>
      <c r="H381" s="149" t="s">
        <v>310</v>
      </c>
      <c r="I381" s="111" t="s">
        <v>310</v>
      </c>
      <c r="J381" s="111" t="s">
        <v>310</v>
      </c>
      <c r="N381" s="47"/>
      <c r="O381" s="47"/>
      <c r="P381" s="47"/>
    </row>
    <row r="382" spans="1:16" ht="12" customHeight="1" x14ac:dyDescent="0.2">
      <c r="A382" s="165" t="s">
        <v>13</v>
      </c>
      <c r="B382" s="165"/>
      <c r="C382" s="33">
        <f t="shared" ref="C382:C388" si="65">D382+E382+F382</f>
        <v>0</v>
      </c>
      <c r="D382" s="33">
        <v>0</v>
      </c>
      <c r="E382" s="33">
        <f>SUM(E383,E384,E385,E386,E388)</f>
        <v>0</v>
      </c>
      <c r="F382" s="33">
        <f>SUM(F383,F384,F385,F386,F388)</f>
        <v>0</v>
      </c>
      <c r="G382" s="149"/>
      <c r="H382" s="149"/>
      <c r="I382" s="125"/>
      <c r="J382" s="125"/>
      <c r="N382" s="47"/>
      <c r="O382" s="47"/>
      <c r="P382" s="47"/>
    </row>
    <row r="383" spans="1:16" ht="12" customHeight="1" x14ac:dyDescent="0.2">
      <c r="A383" s="165" t="s">
        <v>3</v>
      </c>
      <c r="B383" s="165"/>
      <c r="C383" s="33">
        <f t="shared" si="65"/>
        <v>0</v>
      </c>
      <c r="D383" s="33">
        <v>0</v>
      </c>
      <c r="E383" s="33">
        <v>0</v>
      </c>
      <c r="F383" s="33">
        <v>0</v>
      </c>
      <c r="G383" s="149"/>
      <c r="H383" s="149"/>
      <c r="I383" s="125"/>
      <c r="J383" s="125"/>
      <c r="N383" s="47"/>
      <c r="O383" s="47"/>
      <c r="P383" s="47"/>
    </row>
    <row r="384" spans="1:16" ht="12" customHeight="1" x14ac:dyDescent="0.2">
      <c r="A384" s="165" t="s">
        <v>10</v>
      </c>
      <c r="B384" s="165"/>
      <c r="C384" s="33">
        <f t="shared" si="65"/>
        <v>0</v>
      </c>
      <c r="D384" s="33">
        <v>0</v>
      </c>
      <c r="E384" s="33">
        <v>0</v>
      </c>
      <c r="F384" s="33">
        <v>0</v>
      </c>
      <c r="G384" s="149"/>
      <c r="H384" s="149"/>
      <c r="I384" s="125"/>
      <c r="J384" s="125"/>
      <c r="N384" s="47"/>
      <c r="O384" s="47"/>
      <c r="P384" s="47"/>
    </row>
    <row r="385" spans="1:16" ht="12" customHeight="1" x14ac:dyDescent="0.2">
      <c r="A385" s="165" t="s">
        <v>11</v>
      </c>
      <c r="B385" s="165"/>
      <c r="C385" s="33">
        <f t="shared" si="65"/>
        <v>0</v>
      </c>
      <c r="D385" s="33">
        <v>0</v>
      </c>
      <c r="E385" s="33">
        <v>0</v>
      </c>
      <c r="F385" s="33">
        <v>0</v>
      </c>
      <c r="G385" s="149"/>
      <c r="H385" s="149"/>
      <c r="I385" s="125"/>
      <c r="J385" s="125"/>
      <c r="N385" s="47"/>
      <c r="O385" s="47"/>
      <c r="P385" s="47"/>
    </row>
    <row r="386" spans="1:16" ht="12" customHeight="1" x14ac:dyDescent="0.2">
      <c r="A386" s="165" t="s">
        <v>12</v>
      </c>
      <c r="B386" s="165"/>
      <c r="C386" s="33">
        <f t="shared" si="65"/>
        <v>0</v>
      </c>
      <c r="D386" s="33">
        <v>0</v>
      </c>
      <c r="E386" s="33">
        <v>0</v>
      </c>
      <c r="F386" s="33">
        <v>0</v>
      </c>
      <c r="G386" s="149"/>
      <c r="H386" s="149"/>
      <c r="I386" s="125"/>
      <c r="J386" s="125"/>
      <c r="N386" s="47"/>
      <c r="O386" s="47"/>
      <c r="P386" s="47"/>
    </row>
    <row r="387" spans="1:16" ht="12" customHeight="1" x14ac:dyDescent="0.2">
      <c r="A387" s="172" t="s">
        <v>256</v>
      </c>
      <c r="B387" s="173"/>
      <c r="C387" s="33">
        <f t="shared" si="65"/>
        <v>0</v>
      </c>
      <c r="D387" s="33">
        <v>0</v>
      </c>
      <c r="E387" s="33">
        <v>0</v>
      </c>
      <c r="F387" s="33">
        <v>0</v>
      </c>
      <c r="G387" s="149"/>
      <c r="H387" s="149"/>
      <c r="I387" s="125"/>
      <c r="J387" s="125"/>
      <c r="N387" s="47"/>
      <c r="O387" s="47"/>
      <c r="P387" s="47"/>
    </row>
    <row r="388" spans="1:16" ht="12" customHeight="1" x14ac:dyDescent="0.2">
      <c r="A388" s="165" t="s">
        <v>257</v>
      </c>
      <c r="B388" s="165"/>
      <c r="C388" s="33">
        <f t="shared" si="65"/>
        <v>0</v>
      </c>
      <c r="D388" s="33">
        <v>0</v>
      </c>
      <c r="E388" s="33">
        <v>0</v>
      </c>
      <c r="F388" s="33">
        <v>0</v>
      </c>
      <c r="G388" s="149"/>
      <c r="H388" s="149"/>
      <c r="I388" s="126"/>
      <c r="J388" s="126"/>
      <c r="N388" s="47"/>
      <c r="O388" s="47"/>
      <c r="P388" s="47"/>
    </row>
    <row r="389" spans="1:16" ht="12" customHeight="1" x14ac:dyDescent="0.2">
      <c r="A389" s="75" t="s">
        <v>107</v>
      </c>
      <c r="B389" s="167" t="s">
        <v>75</v>
      </c>
      <c r="C389" s="168"/>
      <c r="D389" s="168"/>
      <c r="E389" s="168"/>
      <c r="F389" s="155"/>
      <c r="G389" s="149" t="s">
        <v>512</v>
      </c>
      <c r="H389" s="149" t="s">
        <v>513</v>
      </c>
      <c r="I389" s="111" t="s">
        <v>594</v>
      </c>
      <c r="J389" s="111" t="s">
        <v>595</v>
      </c>
      <c r="N389" s="47"/>
      <c r="O389" s="47"/>
      <c r="P389" s="47"/>
    </row>
    <row r="390" spans="1:16" x14ac:dyDescent="0.2">
      <c r="A390" s="165" t="s">
        <v>13</v>
      </c>
      <c r="B390" s="165"/>
      <c r="C390" s="33">
        <f t="shared" ref="C390:C396" si="66">D390+E390+F390</f>
        <v>410</v>
      </c>
      <c r="D390" s="33">
        <f>SUM(D391,D392,D393,D394,D396)</f>
        <v>100</v>
      </c>
      <c r="E390" s="33">
        <f>SUM(E391,E392,E393,E394,E396)</f>
        <v>110</v>
      </c>
      <c r="F390" s="33">
        <f>SUM(F391,F392,F393,F394,F396)</f>
        <v>200</v>
      </c>
      <c r="G390" s="149"/>
      <c r="H390" s="149"/>
      <c r="I390" s="125"/>
      <c r="J390" s="125"/>
      <c r="N390" s="47"/>
      <c r="O390" s="47"/>
      <c r="P390" s="47"/>
    </row>
    <row r="391" spans="1:16" ht="12" customHeight="1" x14ac:dyDescent="0.2">
      <c r="A391" s="165" t="s">
        <v>3</v>
      </c>
      <c r="B391" s="165"/>
      <c r="C391" s="33">
        <f t="shared" si="66"/>
        <v>0</v>
      </c>
      <c r="D391" s="33">
        <v>0</v>
      </c>
      <c r="E391" s="33">
        <v>0</v>
      </c>
      <c r="F391" s="33">
        <v>0</v>
      </c>
      <c r="G391" s="149"/>
      <c r="H391" s="149"/>
      <c r="I391" s="125"/>
      <c r="J391" s="125"/>
      <c r="N391" s="47"/>
      <c r="O391" s="47"/>
      <c r="P391" s="47"/>
    </row>
    <row r="392" spans="1:16" ht="12" customHeight="1" x14ac:dyDescent="0.2">
      <c r="A392" s="165" t="s">
        <v>10</v>
      </c>
      <c r="B392" s="165"/>
      <c r="C392" s="33">
        <f t="shared" si="66"/>
        <v>410</v>
      </c>
      <c r="D392" s="33">
        <v>100</v>
      </c>
      <c r="E392" s="33">
        <v>110</v>
      </c>
      <c r="F392" s="33">
        <v>200</v>
      </c>
      <c r="G392" s="149"/>
      <c r="H392" s="149"/>
      <c r="I392" s="125"/>
      <c r="J392" s="125"/>
      <c r="N392" s="47"/>
      <c r="O392" s="47"/>
      <c r="P392" s="47"/>
    </row>
    <row r="393" spans="1:16" ht="12" customHeight="1" x14ac:dyDescent="0.2">
      <c r="A393" s="165" t="s">
        <v>11</v>
      </c>
      <c r="B393" s="165"/>
      <c r="C393" s="33">
        <f t="shared" si="66"/>
        <v>0</v>
      </c>
      <c r="D393" s="33">
        <v>0</v>
      </c>
      <c r="E393" s="33">
        <v>0</v>
      </c>
      <c r="F393" s="33">
        <v>0</v>
      </c>
      <c r="G393" s="149"/>
      <c r="H393" s="149"/>
      <c r="I393" s="125"/>
      <c r="J393" s="125"/>
      <c r="N393" s="47"/>
      <c r="O393" s="47"/>
      <c r="P393" s="47"/>
    </row>
    <row r="394" spans="1:16" ht="12" customHeight="1" x14ac:dyDescent="0.2">
      <c r="A394" s="165" t="s">
        <v>12</v>
      </c>
      <c r="B394" s="165"/>
      <c r="C394" s="33">
        <f t="shared" si="66"/>
        <v>0</v>
      </c>
      <c r="D394" s="33">
        <v>0</v>
      </c>
      <c r="E394" s="33">
        <v>0</v>
      </c>
      <c r="F394" s="33">
        <v>0</v>
      </c>
      <c r="G394" s="149"/>
      <c r="H394" s="149"/>
      <c r="I394" s="125"/>
      <c r="J394" s="125"/>
      <c r="N394" s="47"/>
      <c r="O394" s="47"/>
      <c r="P394" s="47"/>
    </row>
    <row r="395" spans="1:16" ht="12" customHeight="1" x14ac:dyDescent="0.2">
      <c r="A395" s="172" t="s">
        <v>256</v>
      </c>
      <c r="B395" s="173"/>
      <c r="C395" s="33">
        <f t="shared" si="66"/>
        <v>0</v>
      </c>
      <c r="D395" s="33">
        <v>0</v>
      </c>
      <c r="E395" s="33">
        <v>0</v>
      </c>
      <c r="F395" s="33">
        <v>0</v>
      </c>
      <c r="G395" s="149"/>
      <c r="H395" s="149"/>
      <c r="I395" s="125"/>
      <c r="J395" s="125"/>
      <c r="N395" s="47"/>
      <c r="O395" s="47"/>
      <c r="P395" s="47"/>
    </row>
    <row r="396" spans="1:16" ht="12" customHeight="1" x14ac:dyDescent="0.2">
      <c r="A396" s="165" t="s">
        <v>257</v>
      </c>
      <c r="B396" s="165"/>
      <c r="C396" s="33">
        <f t="shared" si="66"/>
        <v>0</v>
      </c>
      <c r="D396" s="33">
        <v>0</v>
      </c>
      <c r="E396" s="33">
        <v>0</v>
      </c>
      <c r="F396" s="33">
        <v>0</v>
      </c>
      <c r="G396" s="149"/>
      <c r="H396" s="149"/>
      <c r="I396" s="126"/>
      <c r="J396" s="126"/>
      <c r="N396" s="47"/>
      <c r="O396" s="47"/>
      <c r="P396" s="47"/>
    </row>
    <row r="397" spans="1:16" x14ac:dyDescent="0.2">
      <c r="A397" s="82"/>
      <c r="B397" s="88" t="s">
        <v>242</v>
      </c>
      <c r="C397" s="48">
        <v>300</v>
      </c>
      <c r="D397" s="48">
        <v>100</v>
      </c>
      <c r="E397" s="48">
        <v>0</v>
      </c>
      <c r="F397" s="48">
        <v>200</v>
      </c>
      <c r="G397" s="78"/>
      <c r="H397" s="78"/>
      <c r="I397" s="76"/>
      <c r="J397" s="75"/>
      <c r="N397" s="47"/>
      <c r="O397" s="47"/>
      <c r="P397" s="47"/>
    </row>
    <row r="398" spans="1:16" ht="12" customHeight="1" x14ac:dyDescent="0.2">
      <c r="A398" s="75" t="s">
        <v>108</v>
      </c>
      <c r="B398" s="167" t="s">
        <v>215</v>
      </c>
      <c r="C398" s="168"/>
      <c r="D398" s="168"/>
      <c r="E398" s="168"/>
      <c r="F398" s="155"/>
      <c r="G398" s="149" t="s">
        <v>512</v>
      </c>
      <c r="H398" s="149" t="s">
        <v>267</v>
      </c>
      <c r="I398" s="111" t="s">
        <v>594</v>
      </c>
      <c r="J398" s="111" t="s">
        <v>595</v>
      </c>
      <c r="N398" s="47"/>
      <c r="O398" s="47"/>
      <c r="P398" s="47"/>
    </row>
    <row r="399" spans="1:16" x14ac:dyDescent="0.2">
      <c r="A399" s="165" t="s">
        <v>13</v>
      </c>
      <c r="B399" s="165"/>
      <c r="C399" s="33">
        <f t="shared" ref="C399:C405" si="67">D399+E399+F399</f>
        <v>300</v>
      </c>
      <c r="D399" s="33">
        <f>SUM(D400,D401,D402,D403,D405)</f>
        <v>100</v>
      </c>
      <c r="E399" s="33">
        <f>SUM(E400,E401,E402,E403,E405)</f>
        <v>100</v>
      </c>
      <c r="F399" s="33">
        <f>SUM(F400,F401,F402,F403,F405)</f>
        <v>100</v>
      </c>
      <c r="G399" s="149"/>
      <c r="H399" s="149"/>
      <c r="I399" s="125"/>
      <c r="J399" s="125"/>
      <c r="N399" s="47"/>
      <c r="O399" s="47"/>
      <c r="P399" s="47"/>
    </row>
    <row r="400" spans="1:16" ht="12" customHeight="1" x14ac:dyDescent="0.2">
      <c r="A400" s="165" t="s">
        <v>3</v>
      </c>
      <c r="B400" s="165"/>
      <c r="C400" s="33">
        <f t="shared" si="67"/>
        <v>0</v>
      </c>
      <c r="D400" s="33">
        <v>0</v>
      </c>
      <c r="E400" s="33">
        <v>0</v>
      </c>
      <c r="F400" s="33">
        <v>0</v>
      </c>
      <c r="G400" s="149"/>
      <c r="H400" s="149"/>
      <c r="I400" s="125"/>
      <c r="J400" s="125"/>
      <c r="N400" s="47"/>
      <c r="O400" s="47"/>
      <c r="P400" s="47"/>
    </row>
    <row r="401" spans="1:16" ht="12" customHeight="1" x14ac:dyDescent="0.2">
      <c r="A401" s="165" t="s">
        <v>10</v>
      </c>
      <c r="B401" s="165"/>
      <c r="C401" s="33">
        <f t="shared" si="67"/>
        <v>300</v>
      </c>
      <c r="D401" s="33">
        <v>100</v>
      </c>
      <c r="E401" s="33">
        <v>100</v>
      </c>
      <c r="F401" s="33">
        <v>100</v>
      </c>
      <c r="G401" s="149"/>
      <c r="H401" s="149"/>
      <c r="I401" s="125"/>
      <c r="J401" s="125"/>
      <c r="N401" s="47"/>
      <c r="O401" s="47"/>
      <c r="P401" s="47"/>
    </row>
    <row r="402" spans="1:16" ht="12" customHeight="1" x14ac:dyDescent="0.2">
      <c r="A402" s="165" t="s">
        <v>11</v>
      </c>
      <c r="B402" s="165"/>
      <c r="C402" s="33">
        <f t="shared" si="67"/>
        <v>0</v>
      </c>
      <c r="D402" s="33">
        <v>0</v>
      </c>
      <c r="E402" s="33">
        <v>0</v>
      </c>
      <c r="F402" s="33">
        <v>0</v>
      </c>
      <c r="G402" s="149"/>
      <c r="H402" s="149"/>
      <c r="I402" s="125"/>
      <c r="J402" s="125"/>
      <c r="N402" s="47"/>
      <c r="O402" s="47"/>
      <c r="P402" s="47"/>
    </row>
    <row r="403" spans="1:16" ht="12" customHeight="1" x14ac:dyDescent="0.2">
      <c r="A403" s="165" t="s">
        <v>12</v>
      </c>
      <c r="B403" s="165"/>
      <c r="C403" s="33">
        <f t="shared" si="67"/>
        <v>0</v>
      </c>
      <c r="D403" s="33">
        <v>0</v>
      </c>
      <c r="E403" s="33">
        <v>0</v>
      </c>
      <c r="F403" s="33">
        <v>0</v>
      </c>
      <c r="G403" s="149"/>
      <c r="H403" s="149"/>
      <c r="I403" s="125"/>
      <c r="J403" s="125"/>
      <c r="N403" s="47"/>
      <c r="O403" s="47"/>
      <c r="P403" s="47"/>
    </row>
    <row r="404" spans="1:16" ht="12" customHeight="1" x14ac:dyDescent="0.2">
      <c r="A404" s="172" t="s">
        <v>256</v>
      </c>
      <c r="B404" s="173"/>
      <c r="C404" s="33">
        <f t="shared" si="67"/>
        <v>0</v>
      </c>
      <c r="D404" s="33">
        <v>0</v>
      </c>
      <c r="E404" s="33">
        <v>0</v>
      </c>
      <c r="F404" s="33">
        <v>0</v>
      </c>
      <c r="G404" s="149"/>
      <c r="H404" s="149"/>
      <c r="I404" s="125"/>
      <c r="J404" s="125"/>
      <c r="N404" s="47"/>
      <c r="O404" s="47"/>
      <c r="P404" s="47"/>
    </row>
    <row r="405" spans="1:16" ht="12" customHeight="1" x14ac:dyDescent="0.2">
      <c r="A405" s="165" t="s">
        <v>257</v>
      </c>
      <c r="B405" s="165"/>
      <c r="C405" s="33">
        <f t="shared" si="67"/>
        <v>0</v>
      </c>
      <c r="D405" s="33">
        <v>0</v>
      </c>
      <c r="E405" s="33">
        <v>0</v>
      </c>
      <c r="F405" s="33">
        <v>0</v>
      </c>
      <c r="G405" s="149"/>
      <c r="H405" s="149"/>
      <c r="I405" s="126"/>
      <c r="J405" s="126"/>
      <c r="N405" s="47"/>
      <c r="O405" s="47"/>
      <c r="P405" s="47"/>
    </row>
    <row r="406" spans="1:16" x14ac:dyDescent="0.2">
      <c r="A406" s="82"/>
      <c r="B406" s="88" t="s">
        <v>243</v>
      </c>
      <c r="C406" s="48">
        <v>300</v>
      </c>
      <c r="D406" s="48">
        <v>100</v>
      </c>
      <c r="E406" s="48">
        <v>100</v>
      </c>
      <c r="F406" s="48">
        <v>100</v>
      </c>
      <c r="G406" s="78"/>
      <c r="H406" s="78"/>
      <c r="I406" s="76"/>
      <c r="J406" s="75"/>
      <c r="N406" s="47"/>
      <c r="O406" s="47"/>
      <c r="P406" s="47"/>
    </row>
    <row r="407" spans="1:16" ht="12" customHeight="1" x14ac:dyDescent="0.2">
      <c r="A407" s="75" t="s">
        <v>109</v>
      </c>
      <c r="B407" s="167" t="s">
        <v>76</v>
      </c>
      <c r="C407" s="168"/>
      <c r="D407" s="168"/>
      <c r="E407" s="168"/>
      <c r="F407" s="155"/>
      <c r="G407" s="149" t="s">
        <v>512</v>
      </c>
      <c r="H407" s="149" t="s">
        <v>299</v>
      </c>
      <c r="I407" s="111" t="s">
        <v>594</v>
      </c>
      <c r="J407" s="111" t="s">
        <v>595</v>
      </c>
      <c r="N407" s="47"/>
      <c r="O407" s="47"/>
      <c r="P407" s="47"/>
    </row>
    <row r="408" spans="1:16" s="22" customFormat="1" x14ac:dyDescent="0.2">
      <c r="A408" s="165" t="s">
        <v>13</v>
      </c>
      <c r="B408" s="165"/>
      <c r="C408" s="33">
        <f t="shared" ref="C408:C414" si="68">D408+E408+F408</f>
        <v>220</v>
      </c>
      <c r="D408" s="33">
        <f>SUM(D409,D410,D411,D412,D414)</f>
        <v>60</v>
      </c>
      <c r="E408" s="33">
        <f>SUM(E409,E410,E411,E412,E414)</f>
        <v>100</v>
      </c>
      <c r="F408" s="33">
        <f>SUM(F409,F410,F411,F412,F414)</f>
        <v>60</v>
      </c>
      <c r="G408" s="149"/>
      <c r="H408" s="149"/>
      <c r="I408" s="125"/>
      <c r="J408" s="125"/>
      <c r="N408" s="47"/>
      <c r="O408" s="47"/>
      <c r="P408" s="47"/>
    </row>
    <row r="409" spans="1:16" ht="12" customHeight="1" x14ac:dyDescent="0.2">
      <c r="A409" s="165" t="s">
        <v>3</v>
      </c>
      <c r="B409" s="165"/>
      <c r="C409" s="33">
        <f t="shared" si="68"/>
        <v>0</v>
      </c>
      <c r="D409" s="33">
        <v>0</v>
      </c>
      <c r="E409" s="33">
        <v>0</v>
      </c>
      <c r="F409" s="33">
        <v>0</v>
      </c>
      <c r="G409" s="149"/>
      <c r="H409" s="149"/>
      <c r="I409" s="125"/>
      <c r="J409" s="125"/>
      <c r="N409" s="47"/>
      <c r="O409" s="47"/>
      <c r="P409" s="47"/>
    </row>
    <row r="410" spans="1:16" ht="12" customHeight="1" x14ac:dyDescent="0.2">
      <c r="A410" s="165" t="s">
        <v>10</v>
      </c>
      <c r="B410" s="165"/>
      <c r="C410" s="33">
        <f t="shared" si="68"/>
        <v>220</v>
      </c>
      <c r="D410" s="33">
        <v>60</v>
      </c>
      <c r="E410" s="33">
        <v>100</v>
      </c>
      <c r="F410" s="33">
        <v>60</v>
      </c>
      <c r="G410" s="149"/>
      <c r="H410" s="149"/>
      <c r="I410" s="125"/>
      <c r="J410" s="125"/>
      <c r="N410" s="47"/>
      <c r="O410" s="47"/>
      <c r="P410" s="47"/>
    </row>
    <row r="411" spans="1:16" ht="12" customHeight="1" x14ac:dyDescent="0.2">
      <c r="A411" s="165" t="s">
        <v>11</v>
      </c>
      <c r="B411" s="165"/>
      <c r="C411" s="33">
        <f t="shared" si="68"/>
        <v>0</v>
      </c>
      <c r="D411" s="33">
        <v>0</v>
      </c>
      <c r="E411" s="33">
        <v>0</v>
      </c>
      <c r="F411" s="33">
        <v>0</v>
      </c>
      <c r="G411" s="149"/>
      <c r="H411" s="149"/>
      <c r="I411" s="125"/>
      <c r="J411" s="125"/>
      <c r="N411" s="47"/>
      <c r="O411" s="47"/>
      <c r="P411" s="47"/>
    </row>
    <row r="412" spans="1:16" ht="12" customHeight="1" x14ac:dyDescent="0.2">
      <c r="A412" s="165" t="s">
        <v>12</v>
      </c>
      <c r="B412" s="165"/>
      <c r="C412" s="33">
        <f t="shared" si="68"/>
        <v>0</v>
      </c>
      <c r="D412" s="33">
        <v>0</v>
      </c>
      <c r="E412" s="33">
        <v>0</v>
      </c>
      <c r="F412" s="33">
        <v>0</v>
      </c>
      <c r="G412" s="149"/>
      <c r="H412" s="149"/>
      <c r="I412" s="125"/>
      <c r="J412" s="125"/>
      <c r="N412" s="47"/>
      <c r="O412" s="47"/>
      <c r="P412" s="47"/>
    </row>
    <row r="413" spans="1:16" ht="12" customHeight="1" x14ac:dyDescent="0.2">
      <c r="A413" s="172" t="s">
        <v>256</v>
      </c>
      <c r="B413" s="173"/>
      <c r="C413" s="33">
        <f t="shared" si="68"/>
        <v>0</v>
      </c>
      <c r="D413" s="33">
        <v>0</v>
      </c>
      <c r="E413" s="33">
        <v>0</v>
      </c>
      <c r="F413" s="33">
        <v>0</v>
      </c>
      <c r="G413" s="149"/>
      <c r="H413" s="149"/>
      <c r="I413" s="125"/>
      <c r="J413" s="125"/>
      <c r="N413" s="47"/>
      <c r="O413" s="47"/>
      <c r="P413" s="47"/>
    </row>
    <row r="414" spans="1:16" ht="12" customHeight="1" x14ac:dyDescent="0.2">
      <c r="A414" s="165" t="s">
        <v>257</v>
      </c>
      <c r="B414" s="165"/>
      <c r="C414" s="33">
        <f t="shared" si="68"/>
        <v>0</v>
      </c>
      <c r="D414" s="33">
        <v>0</v>
      </c>
      <c r="E414" s="33">
        <v>0</v>
      </c>
      <c r="F414" s="33">
        <v>0</v>
      </c>
      <c r="G414" s="149"/>
      <c r="H414" s="149"/>
      <c r="I414" s="126"/>
      <c r="J414" s="126"/>
      <c r="N414" s="47"/>
      <c r="O414" s="47"/>
      <c r="P414" s="47"/>
    </row>
    <row r="415" spans="1:16" x14ac:dyDescent="0.2">
      <c r="A415" s="82"/>
      <c r="B415" s="88" t="s">
        <v>244</v>
      </c>
      <c r="C415" s="48">
        <v>220</v>
      </c>
      <c r="D415" s="48">
        <v>60</v>
      </c>
      <c r="E415" s="48">
        <v>100</v>
      </c>
      <c r="F415" s="48">
        <v>60</v>
      </c>
      <c r="G415" s="78"/>
      <c r="H415" s="78"/>
      <c r="I415" s="76"/>
      <c r="J415" s="75"/>
      <c r="N415" s="47"/>
      <c r="O415" s="47"/>
      <c r="P415" s="47"/>
    </row>
    <row r="416" spans="1:16" ht="12" customHeight="1" x14ac:dyDescent="0.2">
      <c r="A416" s="75" t="s">
        <v>110</v>
      </c>
      <c r="B416" s="167" t="s">
        <v>347</v>
      </c>
      <c r="C416" s="168"/>
      <c r="D416" s="168"/>
      <c r="E416" s="168"/>
      <c r="F416" s="155"/>
      <c r="G416" s="149" t="s">
        <v>592</v>
      </c>
      <c r="H416" s="149" t="s">
        <v>321</v>
      </c>
      <c r="I416" s="111" t="s">
        <v>594</v>
      </c>
      <c r="J416" s="111" t="s">
        <v>595</v>
      </c>
      <c r="N416" s="47"/>
      <c r="O416" s="47"/>
      <c r="P416" s="47"/>
    </row>
    <row r="417" spans="1:16" s="22" customFormat="1" x14ac:dyDescent="0.2">
      <c r="A417" s="165" t="s">
        <v>13</v>
      </c>
      <c r="B417" s="165"/>
      <c r="C417" s="33">
        <f t="shared" ref="C417:C423" si="69">D417+E417+F417</f>
        <v>90</v>
      </c>
      <c r="D417" s="33">
        <f>SUM(D418,D419,D420,D421,D423)</f>
        <v>30</v>
      </c>
      <c r="E417" s="33">
        <f>SUM(E418,E419,E420,E421,E423)</f>
        <v>30</v>
      </c>
      <c r="F417" s="33">
        <f>SUM(F418,F419,F420,F421,F423)</f>
        <v>30</v>
      </c>
      <c r="G417" s="149"/>
      <c r="H417" s="149"/>
      <c r="I417" s="125"/>
      <c r="J417" s="125"/>
      <c r="N417" s="47"/>
      <c r="O417" s="47"/>
      <c r="P417" s="47"/>
    </row>
    <row r="418" spans="1:16" ht="12" customHeight="1" x14ac:dyDescent="0.2">
      <c r="A418" s="165" t="s">
        <v>3</v>
      </c>
      <c r="B418" s="165"/>
      <c r="C418" s="33">
        <f t="shared" si="69"/>
        <v>0</v>
      </c>
      <c r="D418" s="33">
        <v>0</v>
      </c>
      <c r="E418" s="33">
        <v>0</v>
      </c>
      <c r="F418" s="33">
        <v>0</v>
      </c>
      <c r="G418" s="149"/>
      <c r="H418" s="149"/>
      <c r="I418" s="125"/>
      <c r="J418" s="125"/>
      <c r="N418" s="47"/>
      <c r="O418" s="47"/>
      <c r="P418" s="47"/>
    </row>
    <row r="419" spans="1:16" ht="12" customHeight="1" x14ac:dyDescent="0.2">
      <c r="A419" s="165" t="s">
        <v>10</v>
      </c>
      <c r="B419" s="165"/>
      <c r="C419" s="33">
        <f t="shared" si="69"/>
        <v>90</v>
      </c>
      <c r="D419" s="33">
        <v>30</v>
      </c>
      <c r="E419" s="33">
        <v>30</v>
      </c>
      <c r="F419" s="33">
        <v>30</v>
      </c>
      <c r="G419" s="149"/>
      <c r="H419" s="149"/>
      <c r="I419" s="125"/>
      <c r="J419" s="125"/>
      <c r="N419" s="47"/>
      <c r="O419" s="47"/>
      <c r="P419" s="47"/>
    </row>
    <row r="420" spans="1:16" ht="12" customHeight="1" x14ac:dyDescent="0.2">
      <c r="A420" s="165" t="s">
        <v>11</v>
      </c>
      <c r="B420" s="165"/>
      <c r="C420" s="33">
        <f t="shared" si="69"/>
        <v>0</v>
      </c>
      <c r="D420" s="33">
        <v>0</v>
      </c>
      <c r="E420" s="33">
        <v>0</v>
      </c>
      <c r="F420" s="33">
        <v>0</v>
      </c>
      <c r="G420" s="149"/>
      <c r="H420" s="149"/>
      <c r="I420" s="125"/>
      <c r="J420" s="125"/>
      <c r="N420" s="47"/>
      <c r="O420" s="47"/>
      <c r="P420" s="47"/>
    </row>
    <row r="421" spans="1:16" ht="12" customHeight="1" x14ac:dyDescent="0.2">
      <c r="A421" s="165" t="s">
        <v>12</v>
      </c>
      <c r="B421" s="165"/>
      <c r="C421" s="33">
        <f t="shared" si="69"/>
        <v>0</v>
      </c>
      <c r="D421" s="33">
        <v>0</v>
      </c>
      <c r="E421" s="33">
        <v>0</v>
      </c>
      <c r="F421" s="33">
        <v>0</v>
      </c>
      <c r="G421" s="149"/>
      <c r="H421" s="149"/>
      <c r="I421" s="125"/>
      <c r="J421" s="125"/>
      <c r="N421" s="47"/>
      <c r="O421" s="47"/>
      <c r="P421" s="47"/>
    </row>
    <row r="422" spans="1:16" ht="12" customHeight="1" x14ac:dyDescent="0.2">
      <c r="A422" s="172" t="s">
        <v>256</v>
      </c>
      <c r="B422" s="173"/>
      <c r="C422" s="33">
        <f t="shared" si="69"/>
        <v>0</v>
      </c>
      <c r="D422" s="33">
        <v>0</v>
      </c>
      <c r="E422" s="33">
        <v>0</v>
      </c>
      <c r="F422" s="33">
        <v>0</v>
      </c>
      <c r="G422" s="149"/>
      <c r="H422" s="149"/>
      <c r="I422" s="125"/>
      <c r="J422" s="125"/>
      <c r="N422" s="47"/>
      <c r="O422" s="47"/>
      <c r="P422" s="47"/>
    </row>
    <row r="423" spans="1:16" ht="12" customHeight="1" x14ac:dyDescent="0.2">
      <c r="A423" s="165" t="s">
        <v>257</v>
      </c>
      <c r="B423" s="165"/>
      <c r="C423" s="33">
        <f t="shared" si="69"/>
        <v>0</v>
      </c>
      <c r="D423" s="33">
        <v>0</v>
      </c>
      <c r="E423" s="33">
        <v>0</v>
      </c>
      <c r="F423" s="33">
        <v>0</v>
      </c>
      <c r="G423" s="149"/>
      <c r="H423" s="149"/>
      <c r="I423" s="126"/>
      <c r="J423" s="126"/>
      <c r="N423" s="47"/>
      <c r="O423" s="47"/>
      <c r="P423" s="47"/>
    </row>
    <row r="424" spans="1:16" ht="24" x14ac:dyDescent="0.2">
      <c r="A424" s="77"/>
      <c r="B424" s="77" t="s">
        <v>322</v>
      </c>
      <c r="C424" s="33" t="s">
        <v>367</v>
      </c>
      <c r="D424" s="33">
        <v>30</v>
      </c>
      <c r="E424" s="33">
        <v>30</v>
      </c>
      <c r="F424" s="33">
        <v>30</v>
      </c>
      <c r="G424" s="78"/>
      <c r="H424" s="78"/>
      <c r="I424" s="70"/>
      <c r="J424" s="75"/>
      <c r="N424" s="47"/>
      <c r="O424" s="47"/>
      <c r="P424" s="47"/>
    </row>
    <row r="425" spans="1:16" ht="29.25" customHeight="1" x14ac:dyDescent="0.2">
      <c r="A425" s="75" t="s">
        <v>111</v>
      </c>
      <c r="B425" s="167" t="s">
        <v>323</v>
      </c>
      <c r="C425" s="168"/>
      <c r="D425" s="168"/>
      <c r="E425" s="168"/>
      <c r="F425" s="155"/>
      <c r="G425" s="149" t="s">
        <v>364</v>
      </c>
      <c r="H425" s="149" t="s">
        <v>268</v>
      </c>
      <c r="I425" s="111" t="s">
        <v>594</v>
      </c>
      <c r="J425" s="111" t="s">
        <v>595</v>
      </c>
      <c r="N425" s="47"/>
      <c r="O425" s="47"/>
      <c r="P425" s="47"/>
    </row>
    <row r="426" spans="1:16" x14ac:dyDescent="0.2">
      <c r="A426" s="165" t="s">
        <v>13</v>
      </c>
      <c r="B426" s="165"/>
      <c r="C426" s="33">
        <f t="shared" ref="C426:C432" si="70">D426+E426+F426</f>
        <v>60</v>
      </c>
      <c r="D426" s="33">
        <f>SUM(D427,D428,D429,D430,D432)</f>
        <v>20</v>
      </c>
      <c r="E426" s="33">
        <f>SUM(E427,E428,E429,E430,E432)</f>
        <v>20</v>
      </c>
      <c r="F426" s="33">
        <f>SUM(F427,F428,F429,F430,F432)</f>
        <v>20</v>
      </c>
      <c r="G426" s="149"/>
      <c r="H426" s="149"/>
      <c r="I426" s="125"/>
      <c r="J426" s="125"/>
      <c r="N426" s="47"/>
      <c r="O426" s="47"/>
      <c r="P426" s="47"/>
    </row>
    <row r="427" spans="1:16" ht="26.25" customHeight="1" x14ac:dyDescent="0.2">
      <c r="A427" s="165" t="s">
        <v>3</v>
      </c>
      <c r="B427" s="165"/>
      <c r="C427" s="33">
        <f t="shared" si="70"/>
        <v>0</v>
      </c>
      <c r="D427" s="33">
        <v>0</v>
      </c>
      <c r="E427" s="33">
        <v>0</v>
      </c>
      <c r="F427" s="33">
        <v>0</v>
      </c>
      <c r="G427" s="149"/>
      <c r="H427" s="149"/>
      <c r="I427" s="125"/>
      <c r="J427" s="125"/>
      <c r="N427" s="47"/>
      <c r="O427" s="47"/>
      <c r="P427" s="47"/>
    </row>
    <row r="428" spans="1:16" ht="12" customHeight="1" x14ac:dyDescent="0.2">
      <c r="A428" s="165" t="s">
        <v>10</v>
      </c>
      <c r="B428" s="165"/>
      <c r="C428" s="33">
        <f t="shared" si="70"/>
        <v>60</v>
      </c>
      <c r="D428" s="33">
        <v>20</v>
      </c>
      <c r="E428" s="33">
        <v>20</v>
      </c>
      <c r="F428" s="33">
        <v>20</v>
      </c>
      <c r="G428" s="149"/>
      <c r="H428" s="149"/>
      <c r="I428" s="125"/>
      <c r="J428" s="125"/>
      <c r="N428" s="47"/>
      <c r="O428" s="47"/>
      <c r="P428" s="47"/>
    </row>
    <row r="429" spans="1:16" ht="12" customHeight="1" x14ac:dyDescent="0.2">
      <c r="A429" s="165" t="s">
        <v>11</v>
      </c>
      <c r="B429" s="165"/>
      <c r="C429" s="33">
        <f t="shared" si="70"/>
        <v>0</v>
      </c>
      <c r="D429" s="33">
        <v>0</v>
      </c>
      <c r="E429" s="33">
        <v>0</v>
      </c>
      <c r="F429" s="33">
        <v>0</v>
      </c>
      <c r="G429" s="149"/>
      <c r="H429" s="149"/>
      <c r="I429" s="125"/>
      <c r="J429" s="125"/>
      <c r="N429" s="47"/>
      <c r="O429" s="47"/>
      <c r="P429" s="47"/>
    </row>
    <row r="430" spans="1:16" ht="12" customHeight="1" x14ac:dyDescent="0.2">
      <c r="A430" s="165" t="s">
        <v>12</v>
      </c>
      <c r="B430" s="165"/>
      <c r="C430" s="33">
        <f t="shared" si="70"/>
        <v>0</v>
      </c>
      <c r="D430" s="33">
        <v>0</v>
      </c>
      <c r="E430" s="33">
        <v>0</v>
      </c>
      <c r="F430" s="33">
        <v>0</v>
      </c>
      <c r="G430" s="149"/>
      <c r="H430" s="149"/>
      <c r="I430" s="125"/>
      <c r="J430" s="125"/>
      <c r="N430" s="47"/>
      <c r="O430" s="47"/>
      <c r="P430" s="47"/>
    </row>
    <row r="431" spans="1:16" ht="12" customHeight="1" x14ac:dyDescent="0.2">
      <c r="A431" s="172" t="s">
        <v>256</v>
      </c>
      <c r="B431" s="173"/>
      <c r="C431" s="33">
        <f t="shared" si="70"/>
        <v>0</v>
      </c>
      <c r="D431" s="33">
        <v>0</v>
      </c>
      <c r="E431" s="33">
        <v>0</v>
      </c>
      <c r="F431" s="33">
        <v>0</v>
      </c>
      <c r="G431" s="149"/>
      <c r="H431" s="149"/>
      <c r="I431" s="125"/>
      <c r="J431" s="125"/>
      <c r="N431" s="47"/>
      <c r="O431" s="47"/>
      <c r="P431" s="47"/>
    </row>
    <row r="432" spans="1:16" ht="12" customHeight="1" x14ac:dyDescent="0.2">
      <c r="A432" s="165" t="s">
        <v>257</v>
      </c>
      <c r="B432" s="165"/>
      <c r="C432" s="33">
        <f t="shared" si="70"/>
        <v>0</v>
      </c>
      <c r="D432" s="33">
        <v>0</v>
      </c>
      <c r="E432" s="33">
        <v>0</v>
      </c>
      <c r="F432" s="33">
        <v>0</v>
      </c>
      <c r="G432" s="149"/>
      <c r="H432" s="149"/>
      <c r="I432" s="126"/>
      <c r="J432" s="126"/>
      <c r="N432" s="47"/>
      <c r="O432" s="47"/>
      <c r="P432" s="47"/>
    </row>
    <row r="433" spans="1:16" x14ac:dyDescent="0.2">
      <c r="A433" s="77"/>
      <c r="B433" s="77" t="s">
        <v>324</v>
      </c>
      <c r="C433" s="33">
        <v>60</v>
      </c>
      <c r="D433" s="33">
        <v>20</v>
      </c>
      <c r="E433" s="33">
        <v>20</v>
      </c>
      <c r="F433" s="33">
        <v>20</v>
      </c>
      <c r="G433" s="78"/>
      <c r="H433" s="78"/>
      <c r="I433" s="71"/>
      <c r="J433" s="75"/>
      <c r="N433" s="47"/>
      <c r="O433" s="47"/>
      <c r="P433" s="47"/>
    </row>
    <row r="434" spans="1:16" ht="33" customHeight="1" x14ac:dyDescent="0.2">
      <c r="A434" s="75" t="s">
        <v>112</v>
      </c>
      <c r="B434" s="167" t="s">
        <v>78</v>
      </c>
      <c r="C434" s="168"/>
      <c r="D434" s="168"/>
      <c r="E434" s="168"/>
      <c r="F434" s="155"/>
      <c r="G434" s="149" t="s">
        <v>364</v>
      </c>
      <c r="H434" s="149" t="s">
        <v>514</v>
      </c>
      <c r="I434" s="111" t="s">
        <v>594</v>
      </c>
      <c r="J434" s="111" t="s">
        <v>595</v>
      </c>
      <c r="N434" s="47"/>
      <c r="O434" s="47"/>
      <c r="P434" s="47"/>
    </row>
    <row r="435" spans="1:16" x14ac:dyDescent="0.2">
      <c r="A435" s="165" t="s">
        <v>13</v>
      </c>
      <c r="B435" s="165"/>
      <c r="C435" s="33">
        <f t="shared" ref="C435:C441" si="71">D435+E435+F435</f>
        <v>40</v>
      </c>
      <c r="D435" s="33">
        <f>SUM(D436,D437,D438,D439,D441)</f>
        <v>20</v>
      </c>
      <c r="E435" s="33">
        <f>SUM(E436,E437,E438,E439,E441)</f>
        <v>0</v>
      </c>
      <c r="F435" s="33">
        <f>SUM(F436,F437,F438,F439,F441)</f>
        <v>20</v>
      </c>
      <c r="G435" s="149"/>
      <c r="H435" s="149"/>
      <c r="I435" s="125"/>
      <c r="J435" s="125"/>
      <c r="N435" s="47"/>
      <c r="O435" s="47"/>
      <c r="P435" s="47"/>
    </row>
    <row r="436" spans="1:16" ht="27.75" customHeight="1" x14ac:dyDescent="0.2">
      <c r="A436" s="165" t="s">
        <v>3</v>
      </c>
      <c r="B436" s="165"/>
      <c r="C436" s="33">
        <f t="shared" si="71"/>
        <v>0</v>
      </c>
      <c r="D436" s="33">
        <v>0</v>
      </c>
      <c r="E436" s="33">
        <v>0</v>
      </c>
      <c r="F436" s="33">
        <v>0</v>
      </c>
      <c r="G436" s="149"/>
      <c r="H436" s="149"/>
      <c r="I436" s="125"/>
      <c r="J436" s="125"/>
      <c r="N436" s="47"/>
      <c r="O436" s="47"/>
      <c r="P436" s="47"/>
    </row>
    <row r="437" spans="1:16" ht="12" customHeight="1" x14ac:dyDescent="0.2">
      <c r="A437" s="165" t="s">
        <v>10</v>
      </c>
      <c r="B437" s="165"/>
      <c r="C437" s="33">
        <f t="shared" si="71"/>
        <v>40</v>
      </c>
      <c r="D437" s="33">
        <v>20</v>
      </c>
      <c r="E437" s="33">
        <v>0</v>
      </c>
      <c r="F437" s="33">
        <v>20</v>
      </c>
      <c r="G437" s="149"/>
      <c r="H437" s="149"/>
      <c r="I437" s="125"/>
      <c r="J437" s="125"/>
      <c r="N437" s="47"/>
      <c r="O437" s="47"/>
      <c r="P437" s="47"/>
    </row>
    <row r="438" spans="1:16" ht="12" customHeight="1" x14ac:dyDescent="0.2">
      <c r="A438" s="165" t="s">
        <v>11</v>
      </c>
      <c r="B438" s="165"/>
      <c r="C438" s="33">
        <f t="shared" si="71"/>
        <v>0</v>
      </c>
      <c r="D438" s="33">
        <v>0</v>
      </c>
      <c r="E438" s="33">
        <v>0</v>
      </c>
      <c r="F438" s="33">
        <v>0</v>
      </c>
      <c r="G438" s="149"/>
      <c r="H438" s="149"/>
      <c r="I438" s="125"/>
      <c r="J438" s="125"/>
      <c r="N438" s="47"/>
      <c r="O438" s="47"/>
      <c r="P438" s="47"/>
    </row>
    <row r="439" spans="1:16" ht="12" customHeight="1" x14ac:dyDescent="0.2">
      <c r="A439" s="165" t="s">
        <v>12</v>
      </c>
      <c r="B439" s="165"/>
      <c r="C439" s="33">
        <f t="shared" si="71"/>
        <v>0</v>
      </c>
      <c r="D439" s="33">
        <v>0</v>
      </c>
      <c r="E439" s="33">
        <v>0</v>
      </c>
      <c r="F439" s="33">
        <v>0</v>
      </c>
      <c r="G439" s="149"/>
      <c r="H439" s="149"/>
      <c r="I439" s="125"/>
      <c r="J439" s="125"/>
      <c r="N439" s="47"/>
      <c r="O439" s="47"/>
      <c r="P439" s="47"/>
    </row>
    <row r="440" spans="1:16" ht="12" customHeight="1" x14ac:dyDescent="0.2">
      <c r="A440" s="172" t="s">
        <v>256</v>
      </c>
      <c r="B440" s="173"/>
      <c r="C440" s="33">
        <f t="shared" si="71"/>
        <v>0</v>
      </c>
      <c r="D440" s="33">
        <v>0</v>
      </c>
      <c r="E440" s="33">
        <v>0</v>
      </c>
      <c r="F440" s="33">
        <v>0</v>
      </c>
      <c r="G440" s="149"/>
      <c r="H440" s="149"/>
      <c r="I440" s="125"/>
      <c r="J440" s="125"/>
      <c r="N440" s="47"/>
      <c r="O440" s="47"/>
      <c r="P440" s="47"/>
    </row>
    <row r="441" spans="1:16" ht="12" customHeight="1" x14ac:dyDescent="0.2">
      <c r="A441" s="165" t="s">
        <v>257</v>
      </c>
      <c r="B441" s="165"/>
      <c r="C441" s="33">
        <f t="shared" si="71"/>
        <v>0</v>
      </c>
      <c r="D441" s="33">
        <v>0</v>
      </c>
      <c r="E441" s="33">
        <v>0</v>
      </c>
      <c r="F441" s="33">
        <v>0</v>
      </c>
      <c r="G441" s="149"/>
      <c r="H441" s="149"/>
      <c r="I441" s="126"/>
      <c r="J441" s="126"/>
      <c r="N441" s="47"/>
      <c r="O441" s="47"/>
      <c r="P441" s="47"/>
    </row>
    <row r="442" spans="1:16" x14ac:dyDescent="0.2">
      <c r="A442" s="82"/>
      <c r="B442" s="88" t="s">
        <v>245</v>
      </c>
      <c r="C442" s="48">
        <v>40</v>
      </c>
      <c r="D442" s="48">
        <v>20</v>
      </c>
      <c r="E442" s="48">
        <v>0</v>
      </c>
      <c r="F442" s="48">
        <v>20</v>
      </c>
      <c r="G442" s="78"/>
      <c r="H442" s="78"/>
      <c r="I442" s="76"/>
      <c r="J442" s="75"/>
      <c r="N442" s="47"/>
      <c r="O442" s="47"/>
      <c r="P442" s="47"/>
    </row>
    <row r="443" spans="1:16" ht="12" customHeight="1" x14ac:dyDescent="0.2">
      <c r="A443" s="75" t="s">
        <v>113</v>
      </c>
      <c r="B443" s="167" t="s">
        <v>79</v>
      </c>
      <c r="C443" s="168"/>
      <c r="D443" s="168"/>
      <c r="E443" s="168"/>
      <c r="F443" s="155"/>
      <c r="G443" s="149" t="s">
        <v>592</v>
      </c>
      <c r="H443" s="149" t="s">
        <v>167</v>
      </c>
      <c r="I443" s="111" t="s">
        <v>594</v>
      </c>
      <c r="J443" s="111" t="s">
        <v>595</v>
      </c>
      <c r="N443" s="47"/>
      <c r="O443" s="47"/>
      <c r="P443" s="47"/>
    </row>
    <row r="444" spans="1:16" s="22" customFormat="1" x14ac:dyDescent="0.2">
      <c r="A444" s="165" t="s">
        <v>13</v>
      </c>
      <c r="B444" s="165"/>
      <c r="C444" s="33">
        <f t="shared" ref="C444:C450" si="72">D444+E444+F444</f>
        <v>60</v>
      </c>
      <c r="D444" s="33">
        <f>SUM(D445,D446,D447,D448,D450)</f>
        <v>20</v>
      </c>
      <c r="E444" s="33">
        <f>SUM(E445,E446,E447,E448,E450)</f>
        <v>20</v>
      </c>
      <c r="F444" s="33">
        <f>SUM(F445,F446,F447,F448,F450)</f>
        <v>20</v>
      </c>
      <c r="G444" s="149"/>
      <c r="H444" s="149"/>
      <c r="I444" s="125"/>
      <c r="J444" s="125"/>
      <c r="N444" s="47"/>
      <c r="O444" s="47"/>
      <c r="P444" s="47"/>
    </row>
    <row r="445" spans="1:16" ht="21.75" customHeight="1" x14ac:dyDescent="0.2">
      <c r="A445" s="165" t="s">
        <v>3</v>
      </c>
      <c r="B445" s="165"/>
      <c r="C445" s="33">
        <f t="shared" si="72"/>
        <v>0</v>
      </c>
      <c r="D445" s="33">
        <v>0</v>
      </c>
      <c r="E445" s="33">
        <v>0</v>
      </c>
      <c r="F445" s="33">
        <v>0</v>
      </c>
      <c r="G445" s="149"/>
      <c r="H445" s="149"/>
      <c r="I445" s="125"/>
      <c r="J445" s="125"/>
      <c r="N445" s="47"/>
      <c r="O445" s="47"/>
      <c r="P445" s="47"/>
    </row>
    <row r="446" spans="1:16" ht="12" customHeight="1" x14ac:dyDescent="0.2">
      <c r="A446" s="165" t="s">
        <v>10</v>
      </c>
      <c r="B446" s="165"/>
      <c r="C446" s="33">
        <f t="shared" si="72"/>
        <v>60</v>
      </c>
      <c r="D446" s="33">
        <v>20</v>
      </c>
      <c r="E446" s="33">
        <v>20</v>
      </c>
      <c r="F446" s="33">
        <v>20</v>
      </c>
      <c r="G446" s="149"/>
      <c r="H446" s="149"/>
      <c r="I446" s="125"/>
      <c r="J446" s="125"/>
      <c r="N446" s="47"/>
      <c r="O446" s="47"/>
      <c r="P446" s="47"/>
    </row>
    <row r="447" spans="1:16" ht="12" customHeight="1" x14ac:dyDescent="0.2">
      <c r="A447" s="165" t="s">
        <v>11</v>
      </c>
      <c r="B447" s="165"/>
      <c r="C447" s="33">
        <f t="shared" si="72"/>
        <v>0</v>
      </c>
      <c r="D447" s="33">
        <v>0</v>
      </c>
      <c r="E447" s="33">
        <v>0</v>
      </c>
      <c r="F447" s="33">
        <v>0</v>
      </c>
      <c r="G447" s="149"/>
      <c r="H447" s="149"/>
      <c r="I447" s="125"/>
      <c r="J447" s="125"/>
      <c r="N447" s="47"/>
      <c r="O447" s="47"/>
      <c r="P447" s="47"/>
    </row>
    <row r="448" spans="1:16" ht="12" customHeight="1" x14ac:dyDescent="0.2">
      <c r="A448" s="165" t="s">
        <v>12</v>
      </c>
      <c r="B448" s="165"/>
      <c r="C448" s="33">
        <f t="shared" si="72"/>
        <v>0</v>
      </c>
      <c r="D448" s="33">
        <v>0</v>
      </c>
      <c r="E448" s="33">
        <v>0</v>
      </c>
      <c r="F448" s="33">
        <v>0</v>
      </c>
      <c r="G448" s="149"/>
      <c r="H448" s="149"/>
      <c r="I448" s="125"/>
      <c r="J448" s="125"/>
      <c r="N448" s="47"/>
      <c r="O448" s="47"/>
      <c r="P448" s="47"/>
    </row>
    <row r="449" spans="1:16" ht="12" customHeight="1" x14ac:dyDescent="0.2">
      <c r="A449" s="172" t="s">
        <v>256</v>
      </c>
      <c r="B449" s="173"/>
      <c r="C449" s="33">
        <f t="shared" si="72"/>
        <v>0</v>
      </c>
      <c r="D449" s="33">
        <v>0</v>
      </c>
      <c r="E449" s="33">
        <v>0</v>
      </c>
      <c r="F449" s="33">
        <v>0</v>
      </c>
      <c r="G449" s="149"/>
      <c r="H449" s="149"/>
      <c r="I449" s="125"/>
      <c r="J449" s="125"/>
      <c r="N449" s="47"/>
      <c r="O449" s="47"/>
      <c r="P449" s="47"/>
    </row>
    <row r="450" spans="1:16" ht="12" customHeight="1" x14ac:dyDescent="0.2">
      <c r="A450" s="165" t="s">
        <v>257</v>
      </c>
      <c r="B450" s="165"/>
      <c r="C450" s="33">
        <f t="shared" si="72"/>
        <v>0</v>
      </c>
      <c r="D450" s="33">
        <v>0</v>
      </c>
      <c r="E450" s="33">
        <v>0</v>
      </c>
      <c r="F450" s="33">
        <v>0</v>
      </c>
      <c r="G450" s="149"/>
      <c r="H450" s="149"/>
      <c r="I450" s="126"/>
      <c r="J450" s="126"/>
      <c r="N450" s="47"/>
      <c r="O450" s="47"/>
      <c r="P450" s="47"/>
    </row>
    <row r="451" spans="1:16" x14ac:dyDescent="0.2">
      <c r="A451" s="79"/>
      <c r="B451" s="77" t="s">
        <v>325</v>
      </c>
      <c r="C451" s="33">
        <v>60</v>
      </c>
      <c r="D451" s="33">
        <v>20</v>
      </c>
      <c r="E451" s="33">
        <v>20</v>
      </c>
      <c r="F451" s="33">
        <v>20</v>
      </c>
      <c r="G451" s="78"/>
      <c r="H451" s="78"/>
      <c r="I451" s="75"/>
      <c r="J451" s="75"/>
      <c r="N451" s="47"/>
      <c r="O451" s="47"/>
      <c r="P451" s="47"/>
    </row>
    <row r="452" spans="1:16" ht="36" x14ac:dyDescent="0.2">
      <c r="A452" s="214" t="s">
        <v>568</v>
      </c>
      <c r="B452" s="215"/>
      <c r="C452" s="215"/>
      <c r="D452" s="215"/>
      <c r="E452" s="215"/>
      <c r="F452" s="216"/>
      <c r="G452" s="101" t="s">
        <v>652</v>
      </c>
      <c r="H452" s="78" t="s">
        <v>310</v>
      </c>
      <c r="I452" s="76" t="s">
        <v>310</v>
      </c>
      <c r="J452" s="75" t="s">
        <v>504</v>
      </c>
      <c r="N452" s="47"/>
      <c r="O452" s="47"/>
      <c r="P452" s="47"/>
    </row>
    <row r="453" spans="1:16" ht="25.5" customHeight="1" x14ac:dyDescent="0.2">
      <c r="A453" s="75" t="s">
        <v>114</v>
      </c>
      <c r="B453" s="167" t="s">
        <v>80</v>
      </c>
      <c r="C453" s="168"/>
      <c r="D453" s="168"/>
      <c r="E453" s="168"/>
      <c r="F453" s="155"/>
      <c r="G453" s="149" t="s">
        <v>592</v>
      </c>
      <c r="H453" s="149" t="s">
        <v>365</v>
      </c>
      <c r="I453" s="111" t="s">
        <v>594</v>
      </c>
      <c r="J453" s="111" t="s">
        <v>595</v>
      </c>
      <c r="N453" s="47"/>
      <c r="O453" s="47"/>
      <c r="P453" s="47"/>
    </row>
    <row r="454" spans="1:16" ht="23.25" customHeight="1" x14ac:dyDescent="0.2">
      <c r="A454" s="165" t="s">
        <v>13</v>
      </c>
      <c r="B454" s="165"/>
      <c r="C454" s="33">
        <f t="shared" ref="C454:C460" si="73">D454+E454+F454</f>
        <v>2700</v>
      </c>
      <c r="D454" s="33">
        <f>SUM(D455,D456,D457,D458,D460)</f>
        <v>1100</v>
      </c>
      <c r="E454" s="33">
        <f>SUM(E455,E456,E457,E458,E460)</f>
        <v>800</v>
      </c>
      <c r="F454" s="33">
        <f>SUM(F455,F456,F457,F458,F460)</f>
        <v>800</v>
      </c>
      <c r="G454" s="149"/>
      <c r="H454" s="149"/>
      <c r="I454" s="125"/>
      <c r="J454" s="125"/>
      <c r="N454" s="47"/>
      <c r="O454" s="47"/>
      <c r="P454" s="47"/>
    </row>
    <row r="455" spans="1:16" ht="24" customHeight="1" x14ac:dyDescent="0.2">
      <c r="A455" s="165" t="s">
        <v>3</v>
      </c>
      <c r="B455" s="165"/>
      <c r="C455" s="33">
        <f t="shared" si="73"/>
        <v>0</v>
      </c>
      <c r="D455" s="33">
        <v>0</v>
      </c>
      <c r="E455" s="33">
        <v>0</v>
      </c>
      <c r="F455" s="33">
        <v>0</v>
      </c>
      <c r="G455" s="149"/>
      <c r="H455" s="149"/>
      <c r="I455" s="125"/>
      <c r="J455" s="125"/>
      <c r="N455" s="47"/>
      <c r="O455" s="47"/>
      <c r="P455" s="47"/>
    </row>
    <row r="456" spans="1:16" ht="12" customHeight="1" x14ac:dyDescent="0.2">
      <c r="A456" s="165" t="s">
        <v>10</v>
      </c>
      <c r="B456" s="165"/>
      <c r="C456" s="33">
        <f t="shared" si="73"/>
        <v>2700</v>
      </c>
      <c r="D456" s="33">
        <v>1100</v>
      </c>
      <c r="E456" s="33">
        <v>800</v>
      </c>
      <c r="F456" s="33">
        <v>800</v>
      </c>
      <c r="G456" s="149"/>
      <c r="H456" s="149"/>
      <c r="I456" s="125"/>
      <c r="J456" s="125"/>
      <c r="N456" s="47"/>
      <c r="O456" s="47"/>
      <c r="P456" s="47"/>
    </row>
    <row r="457" spans="1:16" ht="12" customHeight="1" x14ac:dyDescent="0.2">
      <c r="A457" s="165" t="s">
        <v>11</v>
      </c>
      <c r="B457" s="165"/>
      <c r="C457" s="33">
        <f t="shared" si="73"/>
        <v>0</v>
      </c>
      <c r="D457" s="33">
        <v>0</v>
      </c>
      <c r="E457" s="33">
        <v>0</v>
      </c>
      <c r="F457" s="33">
        <v>0</v>
      </c>
      <c r="G457" s="149"/>
      <c r="H457" s="149"/>
      <c r="I457" s="125"/>
      <c r="J457" s="125"/>
      <c r="N457" s="47"/>
      <c r="O457" s="47"/>
      <c r="P457" s="47"/>
    </row>
    <row r="458" spans="1:16" ht="12" customHeight="1" x14ac:dyDescent="0.2">
      <c r="A458" s="165" t="s">
        <v>12</v>
      </c>
      <c r="B458" s="165"/>
      <c r="C458" s="33">
        <f t="shared" si="73"/>
        <v>0</v>
      </c>
      <c r="D458" s="33">
        <v>0</v>
      </c>
      <c r="E458" s="33">
        <v>0</v>
      </c>
      <c r="F458" s="33">
        <v>0</v>
      </c>
      <c r="G458" s="149"/>
      <c r="H458" s="149"/>
      <c r="I458" s="125"/>
      <c r="J458" s="125"/>
      <c r="N458" s="47"/>
      <c r="O458" s="47"/>
      <c r="P458" s="47"/>
    </row>
    <row r="459" spans="1:16" ht="12" customHeight="1" x14ac:dyDescent="0.2">
      <c r="A459" s="172" t="s">
        <v>256</v>
      </c>
      <c r="B459" s="173"/>
      <c r="C459" s="33">
        <f t="shared" si="73"/>
        <v>0</v>
      </c>
      <c r="D459" s="33">
        <v>0</v>
      </c>
      <c r="E459" s="33">
        <v>0</v>
      </c>
      <c r="F459" s="33">
        <v>0</v>
      </c>
      <c r="G459" s="149"/>
      <c r="H459" s="149"/>
      <c r="I459" s="125"/>
      <c r="J459" s="125"/>
      <c r="N459" s="47"/>
      <c r="O459" s="47"/>
      <c r="P459" s="47"/>
    </row>
    <row r="460" spans="1:16" ht="12" customHeight="1" x14ac:dyDescent="0.2">
      <c r="A460" s="165" t="s">
        <v>257</v>
      </c>
      <c r="B460" s="165"/>
      <c r="C460" s="33">
        <f t="shared" si="73"/>
        <v>0</v>
      </c>
      <c r="D460" s="33">
        <v>0</v>
      </c>
      <c r="E460" s="33">
        <v>0</v>
      </c>
      <c r="F460" s="33">
        <v>0</v>
      </c>
      <c r="G460" s="149"/>
      <c r="H460" s="149"/>
      <c r="I460" s="126"/>
      <c r="J460" s="126"/>
      <c r="N460" s="47"/>
      <c r="O460" s="47"/>
      <c r="P460" s="47"/>
    </row>
    <row r="461" spans="1:16" x14ac:dyDescent="0.2">
      <c r="A461" s="82"/>
      <c r="B461" s="88" t="s">
        <v>247</v>
      </c>
      <c r="C461" s="48">
        <v>2700</v>
      </c>
      <c r="D461" s="48">
        <v>1100</v>
      </c>
      <c r="E461" s="48">
        <v>800</v>
      </c>
      <c r="F461" s="48">
        <v>800</v>
      </c>
      <c r="G461" s="78"/>
      <c r="H461" s="78"/>
      <c r="I461" s="76"/>
      <c r="J461" s="75"/>
      <c r="N461" s="47"/>
      <c r="O461" s="47"/>
      <c r="P461" s="47"/>
    </row>
    <row r="462" spans="1:16" ht="12" customHeight="1" x14ac:dyDescent="0.2">
      <c r="A462" s="75" t="s">
        <v>115</v>
      </c>
      <c r="B462" s="167" t="s">
        <v>81</v>
      </c>
      <c r="C462" s="168"/>
      <c r="D462" s="168"/>
      <c r="E462" s="168"/>
      <c r="F462" s="155"/>
      <c r="G462" s="149" t="s">
        <v>512</v>
      </c>
      <c r="H462" s="149" t="s">
        <v>264</v>
      </c>
      <c r="I462" s="111" t="s">
        <v>594</v>
      </c>
      <c r="J462" s="111" t="s">
        <v>595</v>
      </c>
      <c r="N462" s="47"/>
      <c r="O462" s="47"/>
      <c r="P462" s="47"/>
    </row>
    <row r="463" spans="1:16" s="22" customFormat="1" x14ac:dyDescent="0.2">
      <c r="A463" s="165" t="s">
        <v>13</v>
      </c>
      <c r="B463" s="165"/>
      <c r="C463" s="33">
        <f t="shared" ref="C463:C469" si="74">D463+E463+F463</f>
        <v>300</v>
      </c>
      <c r="D463" s="33">
        <f>SUM(D464,D465,D466,D467,D469)</f>
        <v>150</v>
      </c>
      <c r="E463" s="33">
        <f>SUM(E464,E465,E466,E467,E469)</f>
        <v>100</v>
      </c>
      <c r="F463" s="33">
        <f>SUM(F464,F465,F466,F467,F469)</f>
        <v>50</v>
      </c>
      <c r="G463" s="149"/>
      <c r="H463" s="149"/>
      <c r="I463" s="125"/>
      <c r="J463" s="125"/>
      <c r="N463" s="47"/>
      <c r="O463" s="47"/>
      <c r="P463" s="47"/>
    </row>
    <row r="464" spans="1:16" ht="12" customHeight="1" x14ac:dyDescent="0.2">
      <c r="A464" s="165" t="s">
        <v>3</v>
      </c>
      <c r="B464" s="165"/>
      <c r="C464" s="33">
        <f t="shared" si="74"/>
        <v>0</v>
      </c>
      <c r="D464" s="33">
        <v>0</v>
      </c>
      <c r="E464" s="33">
        <v>0</v>
      </c>
      <c r="F464" s="33">
        <v>0</v>
      </c>
      <c r="G464" s="149"/>
      <c r="H464" s="149"/>
      <c r="I464" s="125"/>
      <c r="J464" s="125"/>
      <c r="N464" s="47"/>
      <c r="O464" s="47"/>
      <c r="P464" s="47"/>
    </row>
    <row r="465" spans="1:16" ht="12" customHeight="1" x14ac:dyDescent="0.2">
      <c r="A465" s="165" t="s">
        <v>10</v>
      </c>
      <c r="B465" s="165"/>
      <c r="C465" s="33">
        <f t="shared" si="74"/>
        <v>300</v>
      </c>
      <c r="D465" s="33">
        <v>150</v>
      </c>
      <c r="E465" s="33">
        <v>100</v>
      </c>
      <c r="F465" s="33">
        <v>50</v>
      </c>
      <c r="G465" s="149"/>
      <c r="H465" s="149"/>
      <c r="I465" s="125"/>
      <c r="J465" s="125"/>
      <c r="N465" s="47"/>
      <c r="O465" s="47"/>
      <c r="P465" s="47"/>
    </row>
    <row r="466" spans="1:16" ht="12" customHeight="1" x14ac:dyDescent="0.2">
      <c r="A466" s="165" t="s">
        <v>11</v>
      </c>
      <c r="B466" s="165"/>
      <c r="C466" s="33">
        <f t="shared" si="74"/>
        <v>0</v>
      </c>
      <c r="D466" s="33">
        <v>0</v>
      </c>
      <c r="E466" s="33">
        <v>0</v>
      </c>
      <c r="F466" s="33">
        <v>0</v>
      </c>
      <c r="G466" s="149"/>
      <c r="H466" s="149"/>
      <c r="I466" s="125"/>
      <c r="J466" s="125"/>
      <c r="N466" s="47"/>
      <c r="O466" s="47"/>
      <c r="P466" s="47"/>
    </row>
    <row r="467" spans="1:16" ht="12" customHeight="1" x14ac:dyDescent="0.2">
      <c r="A467" s="165" t="s">
        <v>12</v>
      </c>
      <c r="B467" s="165"/>
      <c r="C467" s="33">
        <f t="shared" si="74"/>
        <v>0</v>
      </c>
      <c r="D467" s="33">
        <v>0</v>
      </c>
      <c r="E467" s="33">
        <v>0</v>
      </c>
      <c r="F467" s="33">
        <v>0</v>
      </c>
      <c r="G467" s="149"/>
      <c r="H467" s="149"/>
      <c r="I467" s="125"/>
      <c r="J467" s="125"/>
      <c r="N467" s="47"/>
      <c r="O467" s="47"/>
      <c r="P467" s="47"/>
    </row>
    <row r="468" spans="1:16" ht="12" customHeight="1" x14ac:dyDescent="0.2">
      <c r="A468" s="172" t="s">
        <v>256</v>
      </c>
      <c r="B468" s="173"/>
      <c r="C468" s="33">
        <f t="shared" si="74"/>
        <v>0</v>
      </c>
      <c r="D468" s="33">
        <v>0</v>
      </c>
      <c r="E468" s="33">
        <v>0</v>
      </c>
      <c r="F468" s="33">
        <v>0</v>
      </c>
      <c r="G468" s="149"/>
      <c r="H468" s="149"/>
      <c r="I468" s="125"/>
      <c r="J468" s="125"/>
      <c r="N468" s="47"/>
      <c r="O468" s="47"/>
      <c r="P468" s="47"/>
    </row>
    <row r="469" spans="1:16" ht="12" customHeight="1" x14ac:dyDescent="0.2">
      <c r="A469" s="165" t="s">
        <v>257</v>
      </c>
      <c r="B469" s="165"/>
      <c r="C469" s="33">
        <f t="shared" si="74"/>
        <v>0</v>
      </c>
      <c r="D469" s="33">
        <v>0</v>
      </c>
      <c r="E469" s="33">
        <v>0</v>
      </c>
      <c r="F469" s="33">
        <v>0</v>
      </c>
      <c r="G469" s="149"/>
      <c r="H469" s="149"/>
      <c r="I469" s="126"/>
      <c r="J469" s="126"/>
      <c r="N469" s="47"/>
      <c r="O469" s="47"/>
      <c r="P469" s="47"/>
    </row>
    <row r="470" spans="1:16" x14ac:dyDescent="0.2">
      <c r="A470" s="82"/>
      <c r="B470" s="88" t="s">
        <v>248</v>
      </c>
      <c r="C470" s="48">
        <v>300</v>
      </c>
      <c r="D470" s="48">
        <v>150</v>
      </c>
      <c r="E470" s="48">
        <v>100</v>
      </c>
      <c r="F470" s="48">
        <v>50</v>
      </c>
      <c r="G470" s="78"/>
      <c r="H470" s="78"/>
      <c r="I470" s="76"/>
      <c r="J470" s="75"/>
      <c r="N470" s="47"/>
      <c r="O470" s="47"/>
      <c r="P470" s="47"/>
    </row>
    <row r="471" spans="1:16" ht="12" customHeight="1" x14ac:dyDescent="0.2">
      <c r="A471" s="77" t="s">
        <v>116</v>
      </c>
      <c r="B471" s="167" t="s">
        <v>82</v>
      </c>
      <c r="C471" s="168"/>
      <c r="D471" s="168"/>
      <c r="E471" s="168"/>
      <c r="F471" s="155"/>
      <c r="G471" s="149" t="s">
        <v>364</v>
      </c>
      <c r="H471" s="149" t="s">
        <v>515</v>
      </c>
      <c r="I471" s="111" t="s">
        <v>594</v>
      </c>
      <c r="J471" s="111" t="s">
        <v>595</v>
      </c>
      <c r="N471" s="47"/>
      <c r="O471" s="47"/>
      <c r="P471" s="47"/>
    </row>
    <row r="472" spans="1:16" s="22" customFormat="1" x14ac:dyDescent="0.2">
      <c r="A472" s="165" t="s">
        <v>13</v>
      </c>
      <c r="B472" s="165"/>
      <c r="C472" s="33">
        <f t="shared" ref="C472:C478" si="75">D472+E472+F472</f>
        <v>60</v>
      </c>
      <c r="D472" s="33">
        <f>SUM(D473,D474,D475,D476,D478)</f>
        <v>20</v>
      </c>
      <c r="E472" s="33">
        <f>SUM(E473,E474,E475,E476,E478)</f>
        <v>20</v>
      </c>
      <c r="F472" s="33">
        <f>SUM(F473,F474,F475,F476,F478)</f>
        <v>20</v>
      </c>
      <c r="G472" s="149"/>
      <c r="H472" s="149"/>
      <c r="I472" s="125"/>
      <c r="J472" s="125"/>
      <c r="N472" s="47"/>
      <c r="O472" s="47"/>
      <c r="P472" s="47"/>
    </row>
    <row r="473" spans="1:16" ht="12" customHeight="1" x14ac:dyDescent="0.2">
      <c r="A473" s="165" t="s">
        <v>3</v>
      </c>
      <c r="B473" s="165"/>
      <c r="C473" s="33">
        <f t="shared" si="75"/>
        <v>0</v>
      </c>
      <c r="D473" s="33">
        <v>0</v>
      </c>
      <c r="E473" s="33">
        <v>0</v>
      </c>
      <c r="F473" s="33">
        <v>0</v>
      </c>
      <c r="G473" s="149"/>
      <c r="H473" s="149"/>
      <c r="I473" s="125"/>
      <c r="J473" s="125"/>
      <c r="N473" s="47"/>
      <c r="O473" s="47"/>
      <c r="P473" s="47"/>
    </row>
    <row r="474" spans="1:16" ht="12" customHeight="1" x14ac:dyDescent="0.2">
      <c r="A474" s="165" t="s">
        <v>10</v>
      </c>
      <c r="B474" s="165"/>
      <c r="C474" s="33">
        <f t="shared" si="75"/>
        <v>60</v>
      </c>
      <c r="D474" s="33">
        <v>20</v>
      </c>
      <c r="E474" s="33">
        <v>20</v>
      </c>
      <c r="F474" s="33">
        <v>20</v>
      </c>
      <c r="G474" s="149"/>
      <c r="H474" s="149"/>
      <c r="I474" s="125"/>
      <c r="J474" s="125"/>
      <c r="N474" s="47"/>
      <c r="O474" s="47"/>
      <c r="P474" s="47"/>
    </row>
    <row r="475" spans="1:16" ht="12" customHeight="1" x14ac:dyDescent="0.2">
      <c r="A475" s="165" t="s">
        <v>11</v>
      </c>
      <c r="B475" s="165"/>
      <c r="C475" s="33">
        <f t="shared" si="75"/>
        <v>0</v>
      </c>
      <c r="D475" s="33">
        <v>0</v>
      </c>
      <c r="E475" s="33">
        <v>0</v>
      </c>
      <c r="F475" s="33">
        <v>0</v>
      </c>
      <c r="G475" s="149"/>
      <c r="H475" s="149"/>
      <c r="I475" s="125"/>
      <c r="J475" s="125"/>
      <c r="N475" s="47"/>
      <c r="O475" s="47"/>
      <c r="P475" s="47"/>
    </row>
    <row r="476" spans="1:16" ht="12" customHeight="1" x14ac:dyDescent="0.2">
      <c r="A476" s="165" t="s">
        <v>12</v>
      </c>
      <c r="B476" s="165"/>
      <c r="C476" s="33">
        <f t="shared" si="75"/>
        <v>0</v>
      </c>
      <c r="D476" s="33">
        <v>0</v>
      </c>
      <c r="E476" s="33">
        <v>0</v>
      </c>
      <c r="F476" s="33">
        <v>0</v>
      </c>
      <c r="G476" s="149"/>
      <c r="H476" s="149"/>
      <c r="I476" s="125"/>
      <c r="J476" s="125"/>
      <c r="N476" s="47"/>
      <c r="O476" s="47"/>
      <c r="P476" s="47"/>
    </row>
    <row r="477" spans="1:16" ht="12" customHeight="1" x14ac:dyDescent="0.2">
      <c r="A477" s="172" t="s">
        <v>256</v>
      </c>
      <c r="B477" s="173"/>
      <c r="C477" s="33">
        <f t="shared" si="75"/>
        <v>0</v>
      </c>
      <c r="D477" s="33">
        <v>0</v>
      </c>
      <c r="E477" s="33">
        <v>0</v>
      </c>
      <c r="F477" s="33">
        <v>0</v>
      </c>
      <c r="G477" s="149"/>
      <c r="H477" s="149"/>
      <c r="I477" s="125"/>
      <c r="J477" s="125"/>
      <c r="N477" s="47"/>
      <c r="O477" s="47"/>
      <c r="P477" s="47"/>
    </row>
    <row r="478" spans="1:16" ht="12" customHeight="1" x14ac:dyDescent="0.2">
      <c r="A478" s="165" t="s">
        <v>257</v>
      </c>
      <c r="B478" s="165"/>
      <c r="C478" s="33">
        <f t="shared" si="75"/>
        <v>0</v>
      </c>
      <c r="D478" s="33">
        <v>0</v>
      </c>
      <c r="E478" s="33">
        <v>0</v>
      </c>
      <c r="F478" s="33">
        <v>0</v>
      </c>
      <c r="G478" s="149"/>
      <c r="H478" s="149"/>
      <c r="I478" s="126"/>
      <c r="J478" s="126"/>
      <c r="N478" s="47"/>
      <c r="O478" s="47"/>
      <c r="P478" s="47"/>
    </row>
    <row r="479" spans="1:16" x14ac:dyDescent="0.2">
      <c r="A479" s="82"/>
      <c r="B479" s="88" t="s">
        <v>249</v>
      </c>
      <c r="C479" s="48">
        <v>60</v>
      </c>
      <c r="D479" s="48">
        <v>20</v>
      </c>
      <c r="E479" s="48">
        <v>20</v>
      </c>
      <c r="F479" s="89">
        <v>20</v>
      </c>
      <c r="G479" s="78"/>
      <c r="H479" s="78"/>
      <c r="I479" s="76"/>
      <c r="J479" s="75"/>
      <c r="N479" s="47"/>
      <c r="O479" s="47"/>
      <c r="P479" s="47"/>
    </row>
    <row r="480" spans="1:16" ht="12" customHeight="1" x14ac:dyDescent="0.2">
      <c r="A480" s="75" t="s">
        <v>117</v>
      </c>
      <c r="B480" s="167" t="s">
        <v>171</v>
      </c>
      <c r="C480" s="168"/>
      <c r="D480" s="168"/>
      <c r="E480" s="168"/>
      <c r="F480" s="155"/>
      <c r="G480" s="149" t="s">
        <v>366</v>
      </c>
      <c r="H480" s="149" t="s">
        <v>516</v>
      </c>
      <c r="I480" s="111" t="s">
        <v>594</v>
      </c>
      <c r="J480" s="111" t="s">
        <v>595</v>
      </c>
      <c r="N480" s="47"/>
      <c r="O480" s="47"/>
      <c r="P480" s="47"/>
    </row>
    <row r="481" spans="1:16" s="22" customFormat="1" x14ac:dyDescent="0.2">
      <c r="A481" s="165" t="s">
        <v>13</v>
      </c>
      <c r="B481" s="165"/>
      <c r="C481" s="33">
        <f t="shared" ref="C481:C487" si="76">D481+E481+F481</f>
        <v>30</v>
      </c>
      <c r="D481" s="33">
        <f>SUM(D482,D483,D484,D485,D487)</f>
        <v>10</v>
      </c>
      <c r="E481" s="33">
        <f>SUM(E482,E483,E484,E485,E487)</f>
        <v>10</v>
      </c>
      <c r="F481" s="33">
        <f>SUM(F482,F483,F484,F485,F487)</f>
        <v>10</v>
      </c>
      <c r="G481" s="149"/>
      <c r="H481" s="149"/>
      <c r="I481" s="125"/>
      <c r="J481" s="125"/>
      <c r="N481" s="47"/>
      <c r="O481" s="47"/>
      <c r="P481" s="47"/>
    </row>
    <row r="482" spans="1:16" ht="12" customHeight="1" x14ac:dyDescent="0.2">
      <c r="A482" s="165" t="s">
        <v>3</v>
      </c>
      <c r="B482" s="165"/>
      <c r="C482" s="33">
        <f t="shared" si="76"/>
        <v>0</v>
      </c>
      <c r="D482" s="33">
        <v>0</v>
      </c>
      <c r="E482" s="33">
        <v>0</v>
      </c>
      <c r="F482" s="33">
        <v>0</v>
      </c>
      <c r="G482" s="149"/>
      <c r="H482" s="149"/>
      <c r="I482" s="125"/>
      <c r="J482" s="125"/>
      <c r="N482" s="47"/>
      <c r="O482" s="47"/>
      <c r="P482" s="47"/>
    </row>
    <row r="483" spans="1:16" ht="12" customHeight="1" x14ac:dyDescent="0.2">
      <c r="A483" s="165" t="s">
        <v>10</v>
      </c>
      <c r="B483" s="165"/>
      <c r="C483" s="33">
        <f t="shared" si="76"/>
        <v>30</v>
      </c>
      <c r="D483" s="33">
        <v>10</v>
      </c>
      <c r="E483" s="33">
        <v>10</v>
      </c>
      <c r="F483" s="33">
        <v>10</v>
      </c>
      <c r="G483" s="149"/>
      <c r="H483" s="149"/>
      <c r="I483" s="125"/>
      <c r="J483" s="125"/>
      <c r="N483" s="47"/>
      <c r="O483" s="47"/>
      <c r="P483" s="47"/>
    </row>
    <row r="484" spans="1:16" ht="12" customHeight="1" x14ac:dyDescent="0.2">
      <c r="A484" s="165" t="s">
        <v>11</v>
      </c>
      <c r="B484" s="165"/>
      <c r="C484" s="33">
        <f t="shared" si="76"/>
        <v>0</v>
      </c>
      <c r="D484" s="33">
        <v>0</v>
      </c>
      <c r="E484" s="33">
        <v>0</v>
      </c>
      <c r="F484" s="33">
        <v>0</v>
      </c>
      <c r="G484" s="149"/>
      <c r="H484" s="149"/>
      <c r="I484" s="125"/>
      <c r="J484" s="125"/>
      <c r="N484" s="47"/>
      <c r="O484" s="47"/>
      <c r="P484" s="47"/>
    </row>
    <row r="485" spans="1:16" ht="12" customHeight="1" x14ac:dyDescent="0.2">
      <c r="A485" s="165" t="s">
        <v>12</v>
      </c>
      <c r="B485" s="165"/>
      <c r="C485" s="33">
        <f t="shared" si="76"/>
        <v>0</v>
      </c>
      <c r="D485" s="33">
        <v>0</v>
      </c>
      <c r="E485" s="33">
        <v>0</v>
      </c>
      <c r="F485" s="33">
        <v>0</v>
      </c>
      <c r="G485" s="149"/>
      <c r="H485" s="149"/>
      <c r="I485" s="125"/>
      <c r="J485" s="125"/>
      <c r="N485" s="47"/>
      <c r="O485" s="47"/>
      <c r="P485" s="47"/>
    </row>
    <row r="486" spans="1:16" ht="12" customHeight="1" x14ac:dyDescent="0.2">
      <c r="A486" s="172" t="s">
        <v>256</v>
      </c>
      <c r="B486" s="173"/>
      <c r="C486" s="33">
        <f t="shared" si="76"/>
        <v>0</v>
      </c>
      <c r="D486" s="33">
        <v>0</v>
      </c>
      <c r="E486" s="33">
        <v>0</v>
      </c>
      <c r="F486" s="33">
        <v>0</v>
      </c>
      <c r="G486" s="149"/>
      <c r="H486" s="149"/>
      <c r="I486" s="125"/>
      <c r="J486" s="125"/>
      <c r="N486" s="47"/>
      <c r="O486" s="47"/>
      <c r="P486" s="47"/>
    </row>
    <row r="487" spans="1:16" ht="12" customHeight="1" x14ac:dyDescent="0.2">
      <c r="A487" s="165" t="s">
        <v>257</v>
      </c>
      <c r="B487" s="165"/>
      <c r="C487" s="33">
        <f t="shared" si="76"/>
        <v>0</v>
      </c>
      <c r="D487" s="33">
        <v>0</v>
      </c>
      <c r="E487" s="33">
        <v>0</v>
      </c>
      <c r="F487" s="33">
        <v>0</v>
      </c>
      <c r="G487" s="149"/>
      <c r="H487" s="149"/>
      <c r="I487" s="126"/>
      <c r="J487" s="126"/>
      <c r="N487" s="47"/>
      <c r="O487" s="47"/>
      <c r="P487" s="47"/>
    </row>
    <row r="488" spans="1:16" x14ac:dyDescent="0.2">
      <c r="A488" s="82"/>
      <c r="B488" s="88" t="s">
        <v>281</v>
      </c>
      <c r="C488" s="48">
        <v>30</v>
      </c>
      <c r="D488" s="48">
        <v>10</v>
      </c>
      <c r="E488" s="48">
        <v>10</v>
      </c>
      <c r="F488" s="48">
        <v>10</v>
      </c>
      <c r="G488" s="78"/>
      <c r="H488" s="78"/>
      <c r="I488" s="76"/>
      <c r="J488" s="75"/>
      <c r="N488" s="47"/>
      <c r="O488" s="47"/>
      <c r="P488" s="47"/>
    </row>
    <row r="489" spans="1:16" ht="12" customHeight="1" x14ac:dyDescent="0.2">
      <c r="A489" s="75" t="s">
        <v>326</v>
      </c>
      <c r="B489" s="167" t="s">
        <v>88</v>
      </c>
      <c r="C489" s="168"/>
      <c r="D489" s="168"/>
      <c r="E489" s="168"/>
      <c r="F489" s="155"/>
      <c r="G489" s="149" t="s">
        <v>359</v>
      </c>
      <c r="H489" s="149" t="s">
        <v>310</v>
      </c>
      <c r="I489" s="111" t="s">
        <v>310</v>
      </c>
      <c r="J489" s="111" t="s">
        <v>310</v>
      </c>
      <c r="N489" s="47"/>
      <c r="O489" s="47"/>
      <c r="P489" s="47"/>
    </row>
    <row r="490" spans="1:16" s="22" customFormat="1" x14ac:dyDescent="0.2">
      <c r="A490" s="165" t="s">
        <v>13</v>
      </c>
      <c r="B490" s="165"/>
      <c r="C490" s="33">
        <f t="shared" ref="C490:C496" si="77">D490+E490+F490</f>
        <v>0</v>
      </c>
      <c r="D490" s="33">
        <f>SUM(D491:D496)</f>
        <v>0</v>
      </c>
      <c r="E490" s="33">
        <f>SUM(E491:E496)</f>
        <v>0</v>
      </c>
      <c r="F490" s="33">
        <f>SUM(F491:F496)</f>
        <v>0</v>
      </c>
      <c r="G490" s="149"/>
      <c r="H490" s="149"/>
      <c r="I490" s="125"/>
      <c r="J490" s="125"/>
      <c r="N490" s="47"/>
      <c r="O490" s="47"/>
      <c r="P490" s="47"/>
    </row>
    <row r="491" spans="1:16" ht="12" customHeight="1" x14ac:dyDescent="0.2">
      <c r="A491" s="165" t="s">
        <v>3</v>
      </c>
      <c r="B491" s="165"/>
      <c r="C491" s="33">
        <f t="shared" si="77"/>
        <v>0</v>
      </c>
      <c r="D491" s="33">
        <v>0</v>
      </c>
      <c r="E491" s="33">
        <v>0</v>
      </c>
      <c r="F491" s="33">
        <v>0</v>
      </c>
      <c r="G491" s="149"/>
      <c r="H491" s="149"/>
      <c r="I491" s="125"/>
      <c r="J491" s="125"/>
      <c r="N491" s="47"/>
      <c r="O491" s="47"/>
      <c r="P491" s="47"/>
    </row>
    <row r="492" spans="1:16" ht="12" customHeight="1" x14ac:dyDescent="0.2">
      <c r="A492" s="165" t="s">
        <v>10</v>
      </c>
      <c r="B492" s="165"/>
      <c r="C492" s="33">
        <f t="shared" si="77"/>
        <v>0</v>
      </c>
      <c r="D492" s="33">
        <v>0</v>
      </c>
      <c r="E492" s="33">
        <v>0</v>
      </c>
      <c r="F492" s="33">
        <v>0</v>
      </c>
      <c r="G492" s="149"/>
      <c r="H492" s="149"/>
      <c r="I492" s="125"/>
      <c r="J492" s="125"/>
      <c r="N492" s="47"/>
      <c r="O492" s="47"/>
      <c r="P492" s="47"/>
    </row>
    <row r="493" spans="1:16" ht="12" customHeight="1" x14ac:dyDescent="0.2">
      <c r="A493" s="165" t="s">
        <v>11</v>
      </c>
      <c r="B493" s="165"/>
      <c r="C493" s="33">
        <f t="shared" si="77"/>
        <v>0</v>
      </c>
      <c r="D493" s="33">
        <v>0</v>
      </c>
      <c r="E493" s="33">
        <v>0</v>
      </c>
      <c r="F493" s="33">
        <v>0</v>
      </c>
      <c r="G493" s="149"/>
      <c r="H493" s="149"/>
      <c r="I493" s="125"/>
      <c r="J493" s="125"/>
      <c r="N493" s="47"/>
      <c r="O493" s="47"/>
      <c r="P493" s="47"/>
    </row>
    <row r="494" spans="1:16" ht="12" customHeight="1" x14ac:dyDescent="0.2">
      <c r="A494" s="165" t="s">
        <v>12</v>
      </c>
      <c r="B494" s="165"/>
      <c r="C494" s="33">
        <f t="shared" si="77"/>
        <v>0</v>
      </c>
      <c r="D494" s="33">
        <v>0</v>
      </c>
      <c r="E494" s="33">
        <v>0</v>
      </c>
      <c r="F494" s="33">
        <v>0</v>
      </c>
      <c r="G494" s="149"/>
      <c r="H494" s="149"/>
      <c r="I494" s="125"/>
      <c r="J494" s="125"/>
      <c r="N494" s="47"/>
      <c r="O494" s="47"/>
      <c r="P494" s="47"/>
    </row>
    <row r="495" spans="1:16" ht="12" customHeight="1" x14ac:dyDescent="0.2">
      <c r="A495" s="172" t="s">
        <v>256</v>
      </c>
      <c r="B495" s="173"/>
      <c r="C495" s="33">
        <f t="shared" si="77"/>
        <v>0</v>
      </c>
      <c r="D495" s="33">
        <v>0</v>
      </c>
      <c r="E495" s="33">
        <v>0</v>
      </c>
      <c r="F495" s="33">
        <v>0</v>
      </c>
      <c r="G495" s="149"/>
      <c r="H495" s="149"/>
      <c r="I495" s="125"/>
      <c r="J495" s="125"/>
      <c r="N495" s="47"/>
      <c r="O495" s="47"/>
      <c r="P495" s="47"/>
    </row>
    <row r="496" spans="1:16" ht="12" customHeight="1" x14ac:dyDescent="0.2">
      <c r="A496" s="165" t="s">
        <v>257</v>
      </c>
      <c r="B496" s="165"/>
      <c r="C496" s="33">
        <f t="shared" si="77"/>
        <v>0</v>
      </c>
      <c r="D496" s="33">
        <v>0</v>
      </c>
      <c r="E496" s="33">
        <v>0</v>
      </c>
      <c r="F496" s="33">
        <v>0</v>
      </c>
      <c r="G496" s="149"/>
      <c r="H496" s="149"/>
      <c r="I496" s="126"/>
      <c r="J496" s="126"/>
      <c r="N496" s="47"/>
      <c r="O496" s="47"/>
      <c r="P496" s="47"/>
    </row>
    <row r="497" spans="1:16" x14ac:dyDescent="0.2">
      <c r="A497" s="82"/>
      <c r="B497" s="88" t="s">
        <v>250</v>
      </c>
      <c r="C497" s="48">
        <v>0</v>
      </c>
      <c r="D497" s="48">
        <v>0</v>
      </c>
      <c r="E497" s="48">
        <v>0</v>
      </c>
      <c r="F497" s="48">
        <v>0</v>
      </c>
      <c r="G497" s="78"/>
      <c r="H497" s="78"/>
      <c r="I497" s="76"/>
      <c r="J497" s="75"/>
      <c r="N497" s="47"/>
      <c r="O497" s="47"/>
      <c r="P497" s="47"/>
    </row>
    <row r="498" spans="1:16" ht="12" customHeight="1" x14ac:dyDescent="0.2">
      <c r="A498" s="75" t="s">
        <v>327</v>
      </c>
      <c r="B498" s="167" t="s">
        <v>96</v>
      </c>
      <c r="C498" s="168"/>
      <c r="D498" s="168"/>
      <c r="E498" s="168"/>
      <c r="F498" s="155"/>
      <c r="G498" s="149" t="s">
        <v>589</v>
      </c>
      <c r="H498" s="149" t="s">
        <v>310</v>
      </c>
      <c r="I498" s="111" t="s">
        <v>310</v>
      </c>
      <c r="J498" s="111" t="s">
        <v>310</v>
      </c>
      <c r="N498" s="47"/>
      <c r="O498" s="47"/>
      <c r="P498" s="47"/>
    </row>
    <row r="499" spans="1:16" s="22" customFormat="1" x14ac:dyDescent="0.2">
      <c r="A499" s="165" t="s">
        <v>13</v>
      </c>
      <c r="B499" s="165"/>
      <c r="C499" s="33">
        <f t="shared" ref="C499:C505" si="78">D499+E499+F499</f>
        <v>0</v>
      </c>
      <c r="D499" s="33">
        <f>SUM(D500:D505)</f>
        <v>0</v>
      </c>
      <c r="E499" s="33">
        <f>SUM(E500:E505)</f>
        <v>0</v>
      </c>
      <c r="F499" s="33">
        <f>SUM(F500:F505)</f>
        <v>0</v>
      </c>
      <c r="G499" s="149"/>
      <c r="H499" s="149"/>
      <c r="I499" s="125"/>
      <c r="J499" s="125"/>
      <c r="N499" s="47"/>
      <c r="O499" s="47"/>
      <c r="P499" s="47"/>
    </row>
    <row r="500" spans="1:16" ht="33" customHeight="1" x14ac:dyDescent="0.2">
      <c r="A500" s="165" t="s">
        <v>3</v>
      </c>
      <c r="B500" s="165"/>
      <c r="C500" s="33">
        <f t="shared" si="78"/>
        <v>0</v>
      </c>
      <c r="D500" s="33">
        <v>0</v>
      </c>
      <c r="E500" s="33">
        <v>0</v>
      </c>
      <c r="F500" s="33">
        <v>0</v>
      </c>
      <c r="G500" s="149"/>
      <c r="H500" s="149"/>
      <c r="I500" s="125"/>
      <c r="J500" s="125"/>
      <c r="N500" s="47"/>
      <c r="O500" s="47"/>
      <c r="P500" s="47"/>
    </row>
    <row r="501" spans="1:16" ht="12" customHeight="1" x14ac:dyDescent="0.2">
      <c r="A501" s="165" t="s">
        <v>10</v>
      </c>
      <c r="B501" s="165"/>
      <c r="C501" s="33">
        <f t="shared" si="78"/>
        <v>0</v>
      </c>
      <c r="D501" s="33">
        <v>0</v>
      </c>
      <c r="E501" s="33">
        <v>0</v>
      </c>
      <c r="F501" s="33">
        <v>0</v>
      </c>
      <c r="G501" s="149"/>
      <c r="H501" s="149"/>
      <c r="I501" s="125"/>
      <c r="J501" s="125"/>
      <c r="N501" s="47"/>
      <c r="O501" s="47"/>
      <c r="P501" s="47"/>
    </row>
    <row r="502" spans="1:16" ht="12" customHeight="1" x14ac:dyDescent="0.2">
      <c r="A502" s="165" t="s">
        <v>11</v>
      </c>
      <c r="B502" s="165"/>
      <c r="C502" s="33">
        <f t="shared" si="78"/>
        <v>0</v>
      </c>
      <c r="D502" s="33">
        <v>0</v>
      </c>
      <c r="E502" s="33">
        <v>0</v>
      </c>
      <c r="F502" s="33">
        <v>0</v>
      </c>
      <c r="G502" s="149"/>
      <c r="H502" s="149"/>
      <c r="I502" s="125"/>
      <c r="J502" s="125"/>
      <c r="N502" s="47"/>
      <c r="O502" s="47"/>
      <c r="P502" s="47"/>
    </row>
    <row r="503" spans="1:16" ht="12" customHeight="1" x14ac:dyDescent="0.2">
      <c r="A503" s="165" t="s">
        <v>12</v>
      </c>
      <c r="B503" s="165"/>
      <c r="C503" s="33">
        <f t="shared" si="78"/>
        <v>0</v>
      </c>
      <c r="D503" s="33">
        <v>0</v>
      </c>
      <c r="E503" s="33">
        <v>0</v>
      </c>
      <c r="F503" s="33">
        <v>0</v>
      </c>
      <c r="G503" s="149"/>
      <c r="H503" s="149"/>
      <c r="I503" s="125"/>
      <c r="J503" s="125"/>
      <c r="N503" s="47"/>
      <c r="O503" s="47"/>
      <c r="P503" s="47"/>
    </row>
    <row r="504" spans="1:16" ht="12" customHeight="1" x14ac:dyDescent="0.2">
      <c r="A504" s="172" t="s">
        <v>256</v>
      </c>
      <c r="B504" s="173"/>
      <c r="C504" s="33">
        <f t="shared" si="78"/>
        <v>0</v>
      </c>
      <c r="D504" s="33">
        <v>0</v>
      </c>
      <c r="E504" s="33">
        <v>0</v>
      </c>
      <c r="F504" s="33">
        <v>0</v>
      </c>
      <c r="G504" s="149"/>
      <c r="H504" s="149"/>
      <c r="I504" s="125"/>
      <c r="J504" s="125"/>
      <c r="N504" s="47"/>
      <c r="O504" s="47"/>
      <c r="P504" s="47"/>
    </row>
    <row r="505" spans="1:16" ht="12" customHeight="1" x14ac:dyDescent="0.2">
      <c r="A505" s="165" t="s">
        <v>257</v>
      </c>
      <c r="B505" s="165"/>
      <c r="C505" s="33">
        <f t="shared" si="78"/>
        <v>0</v>
      </c>
      <c r="D505" s="33">
        <v>0</v>
      </c>
      <c r="E505" s="33">
        <v>0</v>
      </c>
      <c r="F505" s="33">
        <v>0</v>
      </c>
      <c r="G505" s="149"/>
      <c r="H505" s="149"/>
      <c r="I505" s="126"/>
      <c r="J505" s="126"/>
      <c r="N505" s="47"/>
      <c r="O505" s="47"/>
      <c r="P505" s="47"/>
    </row>
    <row r="506" spans="1:16" x14ac:dyDescent="0.2">
      <c r="A506" s="82"/>
      <c r="B506" s="88" t="s">
        <v>250</v>
      </c>
      <c r="C506" s="48">
        <v>230</v>
      </c>
      <c r="D506" s="48">
        <v>90</v>
      </c>
      <c r="E506" s="48">
        <v>90</v>
      </c>
      <c r="F506" s="48">
        <v>50</v>
      </c>
      <c r="G506" s="78"/>
      <c r="H506" s="78"/>
      <c r="I506" s="76"/>
      <c r="J506" s="75"/>
      <c r="N506" s="47"/>
      <c r="O506" s="47"/>
      <c r="P506" s="47"/>
    </row>
    <row r="507" spans="1:16" ht="12" customHeight="1" x14ac:dyDescent="0.2">
      <c r="A507" s="34" t="s">
        <v>6</v>
      </c>
      <c r="B507" s="150" t="s">
        <v>269</v>
      </c>
      <c r="C507" s="151"/>
      <c r="D507" s="151"/>
      <c r="E507" s="151"/>
      <c r="F507" s="187"/>
      <c r="G507" s="149" t="s">
        <v>605</v>
      </c>
      <c r="H507" s="149" t="s">
        <v>606</v>
      </c>
      <c r="I507" s="141" t="s">
        <v>481</v>
      </c>
      <c r="J507" s="141" t="s">
        <v>482</v>
      </c>
      <c r="N507" s="47"/>
      <c r="O507" s="47"/>
      <c r="P507" s="47"/>
    </row>
    <row r="508" spans="1:16" x14ac:dyDescent="0.2">
      <c r="A508" s="165" t="s">
        <v>13</v>
      </c>
      <c r="B508" s="165"/>
      <c r="C508" s="33">
        <f t="shared" ref="C508:C514" si="79">D508+E508+F508</f>
        <v>320</v>
      </c>
      <c r="D508" s="33">
        <f>D509+D510+D511+D512+D514</f>
        <v>110</v>
      </c>
      <c r="E508" s="33">
        <f>E509+E510+E511+E512+E514</f>
        <v>100</v>
      </c>
      <c r="F508" s="33">
        <f>F509+F510+F511+F512+F514</f>
        <v>110</v>
      </c>
      <c r="G508" s="149"/>
      <c r="H508" s="149"/>
      <c r="I508" s="141"/>
      <c r="J508" s="141"/>
      <c r="N508" s="47"/>
      <c r="O508" s="47"/>
      <c r="P508" s="47"/>
    </row>
    <row r="509" spans="1:16" ht="12" customHeight="1" x14ac:dyDescent="0.2">
      <c r="A509" s="165" t="s">
        <v>3</v>
      </c>
      <c r="B509" s="165"/>
      <c r="C509" s="33">
        <f t="shared" si="79"/>
        <v>0</v>
      </c>
      <c r="D509" s="33">
        <f t="shared" ref="D509:F512" si="80">SUM(D517,D526,D535,D544,D554,D563,D571,D588,D597)</f>
        <v>0</v>
      </c>
      <c r="E509" s="33">
        <f t="shared" si="80"/>
        <v>0</v>
      </c>
      <c r="F509" s="33">
        <f t="shared" si="80"/>
        <v>0</v>
      </c>
      <c r="G509" s="149"/>
      <c r="H509" s="149"/>
      <c r="I509" s="141"/>
      <c r="J509" s="141"/>
      <c r="N509" s="47"/>
      <c r="O509" s="47"/>
      <c r="P509" s="47"/>
    </row>
    <row r="510" spans="1:16" ht="12" customHeight="1" x14ac:dyDescent="0.2">
      <c r="A510" s="165" t="s">
        <v>10</v>
      </c>
      <c r="B510" s="165"/>
      <c r="C510" s="33">
        <f t="shared" si="79"/>
        <v>320</v>
      </c>
      <c r="D510" s="33">
        <f t="shared" si="80"/>
        <v>110</v>
      </c>
      <c r="E510" s="33">
        <f t="shared" si="80"/>
        <v>100</v>
      </c>
      <c r="F510" s="33">
        <f t="shared" si="80"/>
        <v>110</v>
      </c>
      <c r="G510" s="149"/>
      <c r="H510" s="149"/>
      <c r="I510" s="141"/>
      <c r="J510" s="141"/>
      <c r="N510" s="47"/>
      <c r="O510" s="47"/>
      <c r="P510" s="47"/>
    </row>
    <row r="511" spans="1:16" ht="12" customHeight="1" x14ac:dyDescent="0.2">
      <c r="A511" s="165" t="s">
        <v>11</v>
      </c>
      <c r="B511" s="165"/>
      <c r="C511" s="33">
        <f t="shared" si="79"/>
        <v>0</v>
      </c>
      <c r="D511" s="33">
        <f t="shared" si="80"/>
        <v>0</v>
      </c>
      <c r="E511" s="33">
        <f t="shared" si="80"/>
        <v>0</v>
      </c>
      <c r="F511" s="33">
        <f t="shared" si="80"/>
        <v>0</v>
      </c>
      <c r="G511" s="149"/>
      <c r="H511" s="149"/>
      <c r="I511" s="141"/>
      <c r="J511" s="141"/>
      <c r="N511" s="47"/>
      <c r="O511" s="47"/>
      <c r="P511" s="47"/>
    </row>
    <row r="512" spans="1:16" ht="12" customHeight="1" x14ac:dyDescent="0.2">
      <c r="A512" s="165" t="s">
        <v>12</v>
      </c>
      <c r="B512" s="165"/>
      <c r="C512" s="33">
        <f t="shared" si="79"/>
        <v>0</v>
      </c>
      <c r="D512" s="33">
        <f t="shared" si="80"/>
        <v>0</v>
      </c>
      <c r="E512" s="33">
        <f t="shared" si="80"/>
        <v>0</v>
      </c>
      <c r="F512" s="33">
        <f t="shared" si="80"/>
        <v>0</v>
      </c>
      <c r="G512" s="149"/>
      <c r="H512" s="149"/>
      <c r="I512" s="141"/>
      <c r="J512" s="141"/>
      <c r="N512" s="47"/>
      <c r="O512" s="47"/>
      <c r="P512" s="47"/>
    </row>
    <row r="513" spans="1:16" ht="12" customHeight="1" x14ac:dyDescent="0.2">
      <c r="A513" s="172" t="s">
        <v>256</v>
      </c>
      <c r="B513" s="173"/>
      <c r="C513" s="33">
        <f t="shared" si="79"/>
        <v>0</v>
      </c>
      <c r="D513" s="33">
        <v>0</v>
      </c>
      <c r="E513" s="33">
        <v>0</v>
      </c>
      <c r="F513" s="33">
        <v>0</v>
      </c>
      <c r="G513" s="149"/>
      <c r="H513" s="149"/>
      <c r="I513" s="141"/>
      <c r="J513" s="141"/>
      <c r="N513" s="47"/>
      <c r="O513" s="47"/>
      <c r="P513" s="47"/>
    </row>
    <row r="514" spans="1:16" ht="12" customHeight="1" x14ac:dyDescent="0.2">
      <c r="A514" s="165" t="s">
        <v>257</v>
      </c>
      <c r="B514" s="165"/>
      <c r="C514" s="33">
        <f t="shared" si="79"/>
        <v>0</v>
      </c>
      <c r="D514" s="33">
        <f>SUM(D522,D531,D540,D549,D559,D568,D576,D593,D602)</f>
        <v>0</v>
      </c>
      <c r="E514" s="33">
        <f>SUM(E522,E531,E540,E549,E559,E568,E576,E593,E602)</f>
        <v>0</v>
      </c>
      <c r="F514" s="33">
        <f>SUM(F522,F531,F540,F549,F559,F568,F576,F593,F602)</f>
        <v>0</v>
      </c>
      <c r="G514" s="149"/>
      <c r="H514" s="149"/>
      <c r="I514" s="141"/>
      <c r="J514" s="141"/>
      <c r="N514" s="47"/>
      <c r="O514" s="47"/>
      <c r="P514" s="47"/>
    </row>
    <row r="515" spans="1:16" ht="12" customHeight="1" x14ac:dyDescent="0.2">
      <c r="A515" s="75" t="s">
        <v>118</v>
      </c>
      <c r="B515" s="167" t="s">
        <v>83</v>
      </c>
      <c r="C515" s="168"/>
      <c r="D515" s="168"/>
      <c r="E515" s="168"/>
      <c r="F515" s="155"/>
      <c r="G515" s="127" t="s">
        <v>364</v>
      </c>
      <c r="H515" s="149" t="s">
        <v>310</v>
      </c>
      <c r="I515" s="111" t="s">
        <v>310</v>
      </c>
      <c r="J515" s="111" t="s">
        <v>310</v>
      </c>
      <c r="N515" s="47"/>
      <c r="O515" s="47"/>
      <c r="P515" s="47"/>
    </row>
    <row r="516" spans="1:16" s="22" customFormat="1" x14ac:dyDescent="0.2">
      <c r="A516" s="172" t="s">
        <v>13</v>
      </c>
      <c r="B516" s="173"/>
      <c r="C516" s="33">
        <f t="shared" ref="C516:C522" si="81">D516+E516+F516</f>
        <v>0</v>
      </c>
      <c r="D516" s="33">
        <f>SUM(D517:D522)</f>
        <v>0</v>
      </c>
      <c r="E516" s="33">
        <f>SUM(E517:E522)</f>
        <v>0</v>
      </c>
      <c r="F516" s="33">
        <f>SUM(F517:F522)</f>
        <v>0</v>
      </c>
      <c r="G516" s="128"/>
      <c r="H516" s="149"/>
      <c r="I516" s="125"/>
      <c r="J516" s="125"/>
      <c r="N516" s="47"/>
      <c r="O516" s="47"/>
      <c r="P516" s="47"/>
    </row>
    <row r="517" spans="1:16" ht="20.25" customHeight="1" x14ac:dyDescent="0.2">
      <c r="A517" s="172" t="s">
        <v>3</v>
      </c>
      <c r="B517" s="173"/>
      <c r="C517" s="33">
        <f t="shared" si="81"/>
        <v>0</v>
      </c>
      <c r="D517" s="33">
        <v>0</v>
      </c>
      <c r="E517" s="33">
        <v>0</v>
      </c>
      <c r="F517" s="33">
        <v>0</v>
      </c>
      <c r="G517" s="128"/>
      <c r="H517" s="149"/>
      <c r="I517" s="125"/>
      <c r="J517" s="125"/>
      <c r="N517" s="47"/>
      <c r="O517" s="47"/>
      <c r="P517" s="47"/>
    </row>
    <row r="518" spans="1:16" ht="12" customHeight="1" x14ac:dyDescent="0.2">
      <c r="A518" s="172" t="s">
        <v>10</v>
      </c>
      <c r="B518" s="173"/>
      <c r="C518" s="33">
        <f t="shared" si="81"/>
        <v>0</v>
      </c>
      <c r="D518" s="33">
        <v>0</v>
      </c>
      <c r="E518" s="33">
        <v>0</v>
      </c>
      <c r="F518" s="33">
        <v>0</v>
      </c>
      <c r="G518" s="128"/>
      <c r="H518" s="149"/>
      <c r="I518" s="125"/>
      <c r="J518" s="125"/>
      <c r="N518" s="47"/>
      <c r="O518" s="47"/>
      <c r="P518" s="47"/>
    </row>
    <row r="519" spans="1:16" ht="12" customHeight="1" x14ac:dyDescent="0.2">
      <c r="A519" s="172" t="s">
        <v>11</v>
      </c>
      <c r="B519" s="173"/>
      <c r="C519" s="33">
        <f t="shared" si="81"/>
        <v>0</v>
      </c>
      <c r="D519" s="33">
        <v>0</v>
      </c>
      <c r="E519" s="33">
        <v>0</v>
      </c>
      <c r="F519" s="33">
        <v>0</v>
      </c>
      <c r="G519" s="128"/>
      <c r="H519" s="149"/>
      <c r="I519" s="125"/>
      <c r="J519" s="125"/>
      <c r="N519" s="47"/>
      <c r="O519" s="47"/>
      <c r="P519" s="47"/>
    </row>
    <row r="520" spans="1:16" ht="12" customHeight="1" x14ac:dyDescent="0.2">
      <c r="A520" s="172" t="s">
        <v>12</v>
      </c>
      <c r="B520" s="173"/>
      <c r="C520" s="33">
        <f t="shared" si="81"/>
        <v>0</v>
      </c>
      <c r="D520" s="33">
        <v>0</v>
      </c>
      <c r="E520" s="33">
        <v>0</v>
      </c>
      <c r="F520" s="33">
        <v>0</v>
      </c>
      <c r="G520" s="128"/>
      <c r="H520" s="149"/>
      <c r="I520" s="125"/>
      <c r="J520" s="125"/>
      <c r="N520" s="47"/>
      <c r="O520" s="47"/>
      <c r="P520" s="47"/>
    </row>
    <row r="521" spans="1:16" ht="12" customHeight="1" x14ac:dyDescent="0.2">
      <c r="A521" s="172" t="s">
        <v>256</v>
      </c>
      <c r="B521" s="173"/>
      <c r="C521" s="33">
        <f t="shared" si="81"/>
        <v>0</v>
      </c>
      <c r="D521" s="33">
        <v>0</v>
      </c>
      <c r="E521" s="33">
        <v>0</v>
      </c>
      <c r="F521" s="33">
        <v>0</v>
      </c>
      <c r="G521" s="128"/>
      <c r="H521" s="149"/>
      <c r="I521" s="125"/>
      <c r="J521" s="125"/>
      <c r="N521" s="47"/>
      <c r="O521" s="47"/>
      <c r="P521" s="47"/>
    </row>
    <row r="522" spans="1:16" ht="12" customHeight="1" x14ac:dyDescent="0.2">
      <c r="A522" s="172" t="s">
        <v>257</v>
      </c>
      <c r="B522" s="173"/>
      <c r="C522" s="33">
        <f t="shared" si="81"/>
        <v>0</v>
      </c>
      <c r="D522" s="33">
        <v>0</v>
      </c>
      <c r="E522" s="33">
        <v>0</v>
      </c>
      <c r="F522" s="33">
        <v>0</v>
      </c>
      <c r="G522" s="129"/>
      <c r="H522" s="149"/>
      <c r="I522" s="126"/>
      <c r="J522" s="126"/>
      <c r="N522" s="47"/>
      <c r="O522" s="47"/>
      <c r="P522" s="47"/>
    </row>
    <row r="523" spans="1:16" x14ac:dyDescent="0.2">
      <c r="A523" s="82"/>
      <c r="B523" s="88" t="s">
        <v>251</v>
      </c>
      <c r="C523" s="48">
        <v>0</v>
      </c>
      <c r="D523" s="48">
        <v>0</v>
      </c>
      <c r="E523" s="48">
        <v>0</v>
      </c>
      <c r="F523" s="48">
        <v>0</v>
      </c>
      <c r="G523" s="78"/>
      <c r="H523" s="78"/>
      <c r="I523" s="76"/>
      <c r="J523" s="75"/>
      <c r="N523" s="47"/>
      <c r="O523" s="47"/>
      <c r="P523" s="47"/>
    </row>
    <row r="524" spans="1:16" ht="12" customHeight="1" x14ac:dyDescent="0.2">
      <c r="A524" s="75" t="s">
        <v>119</v>
      </c>
      <c r="B524" s="167" t="s">
        <v>84</v>
      </c>
      <c r="C524" s="168"/>
      <c r="D524" s="168"/>
      <c r="E524" s="168"/>
      <c r="F524" s="155"/>
      <c r="G524" s="149" t="s">
        <v>364</v>
      </c>
      <c r="H524" s="149" t="s">
        <v>310</v>
      </c>
      <c r="I524" s="111" t="s">
        <v>310</v>
      </c>
      <c r="J524" s="111" t="s">
        <v>310</v>
      </c>
      <c r="N524" s="47"/>
      <c r="O524" s="47"/>
      <c r="P524" s="47"/>
    </row>
    <row r="525" spans="1:16" s="22" customFormat="1" x14ac:dyDescent="0.2">
      <c r="A525" s="165" t="s">
        <v>13</v>
      </c>
      <c r="B525" s="165"/>
      <c r="C525" s="33">
        <f t="shared" ref="C525:C531" si="82">D525+E525+F525</f>
        <v>0</v>
      </c>
      <c r="D525" s="33">
        <f>SUM(D526:D531)</f>
        <v>0</v>
      </c>
      <c r="E525" s="33">
        <f>SUM(E526:E531)</f>
        <v>0</v>
      </c>
      <c r="F525" s="33">
        <f>SUM(F526:F531)</f>
        <v>0</v>
      </c>
      <c r="G525" s="149"/>
      <c r="H525" s="149"/>
      <c r="I525" s="125"/>
      <c r="J525" s="125"/>
      <c r="N525" s="47"/>
      <c r="O525" s="47"/>
      <c r="P525" s="47"/>
    </row>
    <row r="526" spans="1:16" ht="35.25" customHeight="1" x14ac:dyDescent="0.2">
      <c r="A526" s="165" t="s">
        <v>3</v>
      </c>
      <c r="B526" s="165"/>
      <c r="C526" s="33">
        <f t="shared" si="82"/>
        <v>0</v>
      </c>
      <c r="D526" s="33">
        <v>0</v>
      </c>
      <c r="E526" s="33">
        <v>0</v>
      </c>
      <c r="F526" s="33">
        <v>0</v>
      </c>
      <c r="G526" s="149"/>
      <c r="H526" s="149"/>
      <c r="I526" s="125"/>
      <c r="J526" s="125"/>
      <c r="N526" s="47"/>
      <c r="O526" s="47"/>
      <c r="P526" s="47"/>
    </row>
    <row r="527" spans="1:16" ht="12" customHeight="1" x14ac:dyDescent="0.2">
      <c r="A527" s="165" t="s">
        <v>10</v>
      </c>
      <c r="B527" s="165"/>
      <c r="C527" s="33">
        <f t="shared" si="82"/>
        <v>0</v>
      </c>
      <c r="D527" s="33">
        <v>0</v>
      </c>
      <c r="E527" s="33">
        <v>0</v>
      </c>
      <c r="F527" s="33">
        <v>0</v>
      </c>
      <c r="G527" s="149"/>
      <c r="H527" s="149"/>
      <c r="I527" s="125"/>
      <c r="J527" s="125"/>
      <c r="N527" s="47"/>
      <c r="O527" s="47"/>
      <c r="P527" s="47"/>
    </row>
    <row r="528" spans="1:16" ht="12" customHeight="1" x14ac:dyDescent="0.2">
      <c r="A528" s="165" t="s">
        <v>11</v>
      </c>
      <c r="B528" s="165"/>
      <c r="C528" s="33">
        <f t="shared" si="82"/>
        <v>0</v>
      </c>
      <c r="D528" s="33">
        <v>0</v>
      </c>
      <c r="E528" s="33">
        <v>0</v>
      </c>
      <c r="F528" s="33">
        <v>0</v>
      </c>
      <c r="G528" s="149"/>
      <c r="H528" s="149"/>
      <c r="I528" s="125"/>
      <c r="J528" s="125"/>
      <c r="N528" s="47"/>
      <c r="O528" s="47"/>
      <c r="P528" s="47"/>
    </row>
    <row r="529" spans="1:16" ht="12" customHeight="1" x14ac:dyDescent="0.2">
      <c r="A529" s="165" t="s">
        <v>12</v>
      </c>
      <c r="B529" s="165"/>
      <c r="C529" s="33">
        <f t="shared" si="82"/>
        <v>0</v>
      </c>
      <c r="D529" s="33">
        <v>0</v>
      </c>
      <c r="E529" s="33">
        <v>0</v>
      </c>
      <c r="F529" s="33">
        <v>0</v>
      </c>
      <c r="G529" s="149"/>
      <c r="H529" s="149"/>
      <c r="I529" s="125"/>
      <c r="J529" s="125"/>
      <c r="N529" s="47"/>
      <c r="O529" s="47"/>
      <c r="P529" s="47"/>
    </row>
    <row r="530" spans="1:16" ht="12" customHeight="1" x14ac:dyDescent="0.2">
      <c r="A530" s="172" t="s">
        <v>256</v>
      </c>
      <c r="B530" s="173"/>
      <c r="C530" s="33">
        <f t="shared" si="82"/>
        <v>0</v>
      </c>
      <c r="D530" s="33">
        <v>0</v>
      </c>
      <c r="E530" s="33">
        <v>0</v>
      </c>
      <c r="F530" s="33">
        <v>0</v>
      </c>
      <c r="G530" s="149"/>
      <c r="H530" s="149"/>
      <c r="I530" s="125"/>
      <c r="J530" s="125"/>
      <c r="N530" s="47"/>
      <c r="O530" s="47"/>
      <c r="P530" s="47"/>
    </row>
    <row r="531" spans="1:16" ht="12" customHeight="1" x14ac:dyDescent="0.2">
      <c r="A531" s="165" t="s">
        <v>257</v>
      </c>
      <c r="B531" s="165"/>
      <c r="C531" s="33">
        <f t="shared" si="82"/>
        <v>0</v>
      </c>
      <c r="D531" s="33">
        <v>0</v>
      </c>
      <c r="E531" s="33">
        <v>0</v>
      </c>
      <c r="F531" s="33">
        <v>0</v>
      </c>
      <c r="G531" s="149"/>
      <c r="H531" s="149"/>
      <c r="I531" s="126"/>
      <c r="J531" s="126"/>
      <c r="N531" s="47"/>
      <c r="O531" s="47"/>
      <c r="P531" s="47"/>
    </row>
    <row r="532" spans="1:16" x14ac:dyDescent="0.2">
      <c r="A532" s="82"/>
      <c r="B532" s="88" t="s">
        <v>276</v>
      </c>
      <c r="C532" s="48">
        <v>0</v>
      </c>
      <c r="D532" s="48">
        <v>0</v>
      </c>
      <c r="E532" s="48">
        <v>0</v>
      </c>
      <c r="F532" s="48">
        <v>0</v>
      </c>
      <c r="G532" s="78"/>
      <c r="H532" s="78"/>
      <c r="I532" s="76"/>
      <c r="J532" s="75"/>
      <c r="N532" s="47"/>
      <c r="O532" s="47"/>
      <c r="P532" s="47"/>
    </row>
    <row r="533" spans="1:16" ht="12" customHeight="1" x14ac:dyDescent="0.2">
      <c r="A533" s="75" t="s">
        <v>120</v>
      </c>
      <c r="B533" s="167" t="s">
        <v>85</v>
      </c>
      <c r="C533" s="168"/>
      <c r="D533" s="168"/>
      <c r="E533" s="168"/>
      <c r="F533" s="155"/>
      <c r="G533" s="149" t="s">
        <v>364</v>
      </c>
      <c r="H533" s="149" t="s">
        <v>310</v>
      </c>
      <c r="I533" s="111" t="s">
        <v>310</v>
      </c>
      <c r="J533" s="111" t="s">
        <v>310</v>
      </c>
      <c r="N533" s="47"/>
      <c r="O533" s="47"/>
      <c r="P533" s="47"/>
    </row>
    <row r="534" spans="1:16" s="22" customFormat="1" x14ac:dyDescent="0.2">
      <c r="A534" s="165" t="s">
        <v>13</v>
      </c>
      <c r="B534" s="165"/>
      <c r="C534" s="33">
        <f t="shared" ref="C534:C540" si="83">D534+E534+F534</f>
        <v>0</v>
      </c>
      <c r="D534" s="33">
        <f>SUM(D535:D540)</f>
        <v>0</v>
      </c>
      <c r="E534" s="33">
        <f>SUM(E535:E540)</f>
        <v>0</v>
      </c>
      <c r="F534" s="33">
        <f>SUM(F535:F540)</f>
        <v>0</v>
      </c>
      <c r="G534" s="149"/>
      <c r="H534" s="149"/>
      <c r="I534" s="125"/>
      <c r="J534" s="125"/>
      <c r="N534" s="47"/>
      <c r="O534" s="47"/>
      <c r="P534" s="47"/>
    </row>
    <row r="535" spans="1:16" ht="29.25" customHeight="1" x14ac:dyDescent="0.2">
      <c r="A535" s="165" t="s">
        <v>3</v>
      </c>
      <c r="B535" s="165"/>
      <c r="C535" s="33">
        <f t="shared" si="83"/>
        <v>0</v>
      </c>
      <c r="D535" s="33">
        <v>0</v>
      </c>
      <c r="E535" s="33">
        <v>0</v>
      </c>
      <c r="F535" s="33">
        <v>0</v>
      </c>
      <c r="G535" s="149"/>
      <c r="H535" s="149"/>
      <c r="I535" s="125"/>
      <c r="J535" s="125"/>
      <c r="N535" s="47"/>
      <c r="O535" s="47"/>
      <c r="P535" s="47"/>
    </row>
    <row r="536" spans="1:16" ht="37.5" customHeight="1" x14ac:dyDescent="0.2">
      <c r="A536" s="165" t="s">
        <v>10</v>
      </c>
      <c r="B536" s="165"/>
      <c r="C536" s="33">
        <f t="shared" si="83"/>
        <v>0</v>
      </c>
      <c r="D536" s="33">
        <v>0</v>
      </c>
      <c r="E536" s="33">
        <v>0</v>
      </c>
      <c r="F536" s="33">
        <v>0</v>
      </c>
      <c r="G536" s="149"/>
      <c r="H536" s="149"/>
      <c r="I536" s="125"/>
      <c r="J536" s="125"/>
      <c r="N536" s="47"/>
      <c r="O536" s="47"/>
      <c r="P536" s="47"/>
    </row>
    <row r="537" spans="1:16" ht="12" customHeight="1" x14ac:dyDescent="0.2">
      <c r="A537" s="165" t="s">
        <v>11</v>
      </c>
      <c r="B537" s="165"/>
      <c r="C537" s="33">
        <f t="shared" si="83"/>
        <v>0</v>
      </c>
      <c r="D537" s="33">
        <v>0</v>
      </c>
      <c r="E537" s="33">
        <v>0</v>
      </c>
      <c r="F537" s="33">
        <v>0</v>
      </c>
      <c r="G537" s="149"/>
      <c r="H537" s="149"/>
      <c r="I537" s="125"/>
      <c r="J537" s="125"/>
      <c r="N537" s="47"/>
      <c r="O537" s="47"/>
      <c r="P537" s="47"/>
    </row>
    <row r="538" spans="1:16" ht="12" customHeight="1" x14ac:dyDescent="0.2">
      <c r="A538" s="165" t="s">
        <v>12</v>
      </c>
      <c r="B538" s="165"/>
      <c r="C538" s="33">
        <f t="shared" si="83"/>
        <v>0</v>
      </c>
      <c r="D538" s="33">
        <v>0</v>
      </c>
      <c r="E538" s="33">
        <v>0</v>
      </c>
      <c r="F538" s="33">
        <v>0</v>
      </c>
      <c r="G538" s="149"/>
      <c r="H538" s="149"/>
      <c r="I538" s="125"/>
      <c r="J538" s="125"/>
      <c r="N538" s="47"/>
      <c r="O538" s="47"/>
      <c r="P538" s="47"/>
    </row>
    <row r="539" spans="1:16" ht="12" customHeight="1" x14ac:dyDescent="0.2">
      <c r="A539" s="172" t="s">
        <v>256</v>
      </c>
      <c r="B539" s="173"/>
      <c r="C539" s="33">
        <f t="shared" si="83"/>
        <v>0</v>
      </c>
      <c r="D539" s="33">
        <v>0</v>
      </c>
      <c r="E539" s="33">
        <v>0</v>
      </c>
      <c r="F539" s="33">
        <v>0</v>
      </c>
      <c r="G539" s="149"/>
      <c r="H539" s="149"/>
      <c r="I539" s="125"/>
      <c r="J539" s="125"/>
      <c r="N539" s="47"/>
      <c r="O539" s="47"/>
      <c r="P539" s="47"/>
    </row>
    <row r="540" spans="1:16" ht="12" customHeight="1" x14ac:dyDescent="0.2">
      <c r="A540" s="165" t="s">
        <v>257</v>
      </c>
      <c r="B540" s="165"/>
      <c r="C540" s="33">
        <f t="shared" si="83"/>
        <v>0</v>
      </c>
      <c r="D540" s="33">
        <v>0</v>
      </c>
      <c r="E540" s="33">
        <v>0</v>
      </c>
      <c r="F540" s="33">
        <v>0</v>
      </c>
      <c r="G540" s="149"/>
      <c r="H540" s="149"/>
      <c r="I540" s="126"/>
      <c r="J540" s="126"/>
      <c r="N540" s="47"/>
      <c r="O540" s="47"/>
      <c r="P540" s="47"/>
    </row>
    <row r="541" spans="1:16" x14ac:dyDescent="0.2">
      <c r="A541" s="82"/>
      <c r="B541" s="88" t="s">
        <v>277</v>
      </c>
      <c r="C541" s="48">
        <v>0</v>
      </c>
      <c r="D541" s="48">
        <v>0</v>
      </c>
      <c r="E541" s="48">
        <v>0</v>
      </c>
      <c r="F541" s="48">
        <v>0</v>
      </c>
      <c r="G541" s="78"/>
      <c r="H541" s="78"/>
      <c r="I541" s="76"/>
      <c r="J541" s="75"/>
      <c r="N541" s="47"/>
      <c r="O541" s="47"/>
      <c r="P541" s="47"/>
    </row>
    <row r="542" spans="1:16" ht="12" customHeight="1" x14ac:dyDescent="0.2">
      <c r="A542" s="75" t="s">
        <v>121</v>
      </c>
      <c r="B542" s="167" t="s">
        <v>86</v>
      </c>
      <c r="C542" s="168"/>
      <c r="D542" s="168"/>
      <c r="E542" s="168"/>
      <c r="F542" s="155"/>
      <c r="G542" s="149" t="s">
        <v>517</v>
      </c>
      <c r="H542" s="149" t="s">
        <v>246</v>
      </c>
      <c r="I542" s="111" t="s">
        <v>594</v>
      </c>
      <c r="J542" s="111" t="s">
        <v>595</v>
      </c>
      <c r="N542" s="47"/>
      <c r="O542" s="47"/>
      <c r="P542" s="47"/>
    </row>
    <row r="543" spans="1:16" s="22" customFormat="1" ht="22.5" customHeight="1" x14ac:dyDescent="0.2">
      <c r="A543" s="165" t="s">
        <v>13</v>
      </c>
      <c r="B543" s="165"/>
      <c r="C543" s="33">
        <f t="shared" ref="C543:C549" si="84">D543+E543+F543</f>
        <v>140</v>
      </c>
      <c r="D543" s="33">
        <f>SUM(D544:D549)</f>
        <v>50</v>
      </c>
      <c r="E543" s="33">
        <f>SUM(E544:E549)</f>
        <v>40</v>
      </c>
      <c r="F543" s="33">
        <f>SUM(F544:F549)</f>
        <v>50</v>
      </c>
      <c r="G543" s="149"/>
      <c r="H543" s="149"/>
      <c r="I543" s="125"/>
      <c r="J543" s="125"/>
      <c r="N543" s="47"/>
      <c r="O543" s="47"/>
      <c r="P543" s="47"/>
    </row>
    <row r="544" spans="1:16" s="22" customFormat="1" ht="12" customHeight="1" x14ac:dyDescent="0.2">
      <c r="A544" s="165" t="s">
        <v>3</v>
      </c>
      <c r="B544" s="165"/>
      <c r="C544" s="33">
        <f t="shared" si="84"/>
        <v>0</v>
      </c>
      <c r="D544" s="33">
        <v>0</v>
      </c>
      <c r="E544" s="33">
        <v>0</v>
      </c>
      <c r="F544" s="33">
        <v>0</v>
      </c>
      <c r="G544" s="149"/>
      <c r="H544" s="149"/>
      <c r="I544" s="125"/>
      <c r="J544" s="125"/>
      <c r="N544" s="47"/>
      <c r="O544" s="47"/>
      <c r="P544" s="47"/>
    </row>
    <row r="545" spans="1:16" ht="12" customHeight="1" x14ac:dyDescent="0.2">
      <c r="A545" s="165" t="s">
        <v>10</v>
      </c>
      <c r="B545" s="165"/>
      <c r="C545" s="33">
        <f t="shared" si="84"/>
        <v>140</v>
      </c>
      <c r="D545" s="33">
        <v>50</v>
      </c>
      <c r="E545" s="33">
        <v>40</v>
      </c>
      <c r="F545" s="33">
        <v>50</v>
      </c>
      <c r="G545" s="149"/>
      <c r="H545" s="149"/>
      <c r="I545" s="125"/>
      <c r="J545" s="125"/>
      <c r="N545" s="47"/>
      <c r="O545" s="47"/>
      <c r="P545" s="47"/>
    </row>
    <row r="546" spans="1:16" ht="21" customHeight="1" x14ac:dyDescent="0.2">
      <c r="A546" s="165" t="s">
        <v>11</v>
      </c>
      <c r="B546" s="165"/>
      <c r="C546" s="33">
        <f t="shared" si="84"/>
        <v>0</v>
      </c>
      <c r="D546" s="33">
        <v>0</v>
      </c>
      <c r="E546" s="33">
        <v>0</v>
      </c>
      <c r="F546" s="33">
        <v>0</v>
      </c>
      <c r="G546" s="149"/>
      <c r="H546" s="149"/>
      <c r="I546" s="125"/>
      <c r="J546" s="125"/>
      <c r="N546" s="47"/>
      <c r="O546" s="47"/>
      <c r="P546" s="47"/>
    </row>
    <row r="547" spans="1:16" ht="12" customHeight="1" x14ac:dyDescent="0.2">
      <c r="A547" s="165" t="s">
        <v>12</v>
      </c>
      <c r="B547" s="165"/>
      <c r="C547" s="33">
        <f t="shared" si="84"/>
        <v>0</v>
      </c>
      <c r="D547" s="33">
        <v>0</v>
      </c>
      <c r="E547" s="33">
        <v>0</v>
      </c>
      <c r="F547" s="33">
        <v>0</v>
      </c>
      <c r="G547" s="149"/>
      <c r="H547" s="149"/>
      <c r="I547" s="125"/>
      <c r="J547" s="125"/>
      <c r="N547" s="47"/>
      <c r="O547" s="47"/>
      <c r="P547" s="47"/>
    </row>
    <row r="548" spans="1:16" ht="12" customHeight="1" x14ac:dyDescent="0.2">
      <c r="A548" s="172" t="s">
        <v>256</v>
      </c>
      <c r="B548" s="173"/>
      <c r="C548" s="33">
        <f t="shared" si="84"/>
        <v>0</v>
      </c>
      <c r="D548" s="33">
        <v>0</v>
      </c>
      <c r="E548" s="33">
        <v>0</v>
      </c>
      <c r="F548" s="33">
        <v>0</v>
      </c>
      <c r="G548" s="149"/>
      <c r="H548" s="149"/>
      <c r="I548" s="125"/>
      <c r="J548" s="125"/>
      <c r="N548" s="47"/>
      <c r="O548" s="47"/>
      <c r="P548" s="47"/>
    </row>
    <row r="549" spans="1:16" ht="12" customHeight="1" x14ac:dyDescent="0.2">
      <c r="A549" s="165" t="s">
        <v>257</v>
      </c>
      <c r="B549" s="165"/>
      <c r="C549" s="33">
        <f t="shared" si="84"/>
        <v>0</v>
      </c>
      <c r="D549" s="33">
        <v>0</v>
      </c>
      <c r="E549" s="33">
        <v>0</v>
      </c>
      <c r="F549" s="33">
        <v>0</v>
      </c>
      <c r="G549" s="149"/>
      <c r="H549" s="149"/>
      <c r="I549" s="126"/>
      <c r="J549" s="126"/>
      <c r="N549" s="47"/>
      <c r="O549" s="47"/>
      <c r="P549" s="47"/>
    </row>
    <row r="550" spans="1:16" ht="33" customHeight="1" x14ac:dyDescent="0.2">
      <c r="A550" s="82"/>
      <c r="B550" s="87" t="s">
        <v>278</v>
      </c>
      <c r="C550" s="48">
        <v>140</v>
      </c>
      <c r="D550" s="48">
        <v>50</v>
      </c>
      <c r="E550" s="48">
        <v>40</v>
      </c>
      <c r="F550" s="48">
        <v>50</v>
      </c>
      <c r="G550" s="78"/>
      <c r="H550" s="78"/>
      <c r="I550" s="76"/>
      <c r="J550" s="75"/>
      <c r="N550" s="47"/>
      <c r="O550" s="47"/>
      <c r="P550" s="47"/>
    </row>
    <row r="551" spans="1:16" ht="39" customHeight="1" x14ac:dyDescent="0.2">
      <c r="A551" s="177" t="s">
        <v>569</v>
      </c>
      <c r="B551" s="178"/>
      <c r="C551" s="178"/>
      <c r="D551" s="178"/>
      <c r="E551" s="178"/>
      <c r="F551" s="179"/>
      <c r="G551" s="78" t="s">
        <v>517</v>
      </c>
      <c r="H551" s="78" t="s">
        <v>310</v>
      </c>
      <c r="I551" s="76" t="s">
        <v>310</v>
      </c>
      <c r="J551" s="75" t="s">
        <v>518</v>
      </c>
      <c r="N551" s="47"/>
      <c r="O551" s="47"/>
      <c r="P551" s="47"/>
    </row>
    <row r="552" spans="1:16" ht="18" customHeight="1" x14ac:dyDescent="0.2">
      <c r="A552" s="75" t="s">
        <v>122</v>
      </c>
      <c r="B552" s="167" t="s">
        <v>87</v>
      </c>
      <c r="C552" s="168"/>
      <c r="D552" s="168"/>
      <c r="E552" s="168"/>
      <c r="F552" s="155"/>
      <c r="G552" s="149" t="s">
        <v>519</v>
      </c>
      <c r="H552" s="149" t="s">
        <v>520</v>
      </c>
      <c r="I552" s="111" t="s">
        <v>594</v>
      </c>
      <c r="J552" s="111" t="s">
        <v>595</v>
      </c>
      <c r="N552" s="47"/>
      <c r="O552" s="47"/>
      <c r="P552" s="47"/>
    </row>
    <row r="553" spans="1:16" x14ac:dyDescent="0.2">
      <c r="A553" s="165" t="s">
        <v>13</v>
      </c>
      <c r="B553" s="165"/>
      <c r="C553" s="33">
        <f t="shared" ref="C553:C559" si="85">D553+E553+F553</f>
        <v>60</v>
      </c>
      <c r="D553" s="33">
        <f>SUM(D554:D559)</f>
        <v>20</v>
      </c>
      <c r="E553" s="33">
        <f>SUM(E554:E559)</f>
        <v>20</v>
      </c>
      <c r="F553" s="33">
        <f>SUM(F554:F559)</f>
        <v>20</v>
      </c>
      <c r="G553" s="149"/>
      <c r="H553" s="149"/>
      <c r="I553" s="125"/>
      <c r="J553" s="125"/>
      <c r="N553" s="47"/>
      <c r="O553" s="47"/>
      <c r="P553" s="47"/>
    </row>
    <row r="554" spans="1:16" s="22" customFormat="1" ht="12" customHeight="1" x14ac:dyDescent="0.2">
      <c r="A554" s="165" t="s">
        <v>3</v>
      </c>
      <c r="B554" s="165"/>
      <c r="C554" s="33">
        <f t="shared" si="85"/>
        <v>0</v>
      </c>
      <c r="D554" s="33">
        <v>0</v>
      </c>
      <c r="E554" s="33">
        <v>0</v>
      </c>
      <c r="F554" s="33">
        <v>0</v>
      </c>
      <c r="G554" s="149"/>
      <c r="H554" s="149"/>
      <c r="I554" s="125"/>
      <c r="J554" s="125"/>
      <c r="N554" s="47"/>
      <c r="O554" s="47"/>
      <c r="P554" s="47"/>
    </row>
    <row r="555" spans="1:16" ht="15" customHeight="1" x14ac:dyDescent="0.2">
      <c r="A555" s="165" t="s">
        <v>10</v>
      </c>
      <c r="B555" s="165"/>
      <c r="C555" s="33">
        <f t="shared" si="85"/>
        <v>60</v>
      </c>
      <c r="D555" s="33">
        <v>20</v>
      </c>
      <c r="E555" s="33">
        <v>20</v>
      </c>
      <c r="F555" s="33">
        <v>20</v>
      </c>
      <c r="G555" s="149"/>
      <c r="H555" s="149"/>
      <c r="I555" s="125"/>
      <c r="J555" s="125"/>
      <c r="N555" s="47"/>
      <c r="O555" s="47"/>
      <c r="P555" s="47"/>
    </row>
    <row r="556" spans="1:16" ht="12" customHeight="1" x14ac:dyDescent="0.2">
      <c r="A556" s="165" t="s">
        <v>11</v>
      </c>
      <c r="B556" s="165"/>
      <c r="C556" s="33">
        <f t="shared" si="85"/>
        <v>0</v>
      </c>
      <c r="D556" s="33">
        <v>0</v>
      </c>
      <c r="E556" s="33">
        <v>0</v>
      </c>
      <c r="F556" s="33">
        <v>0</v>
      </c>
      <c r="G556" s="149"/>
      <c r="H556" s="149"/>
      <c r="I556" s="125"/>
      <c r="J556" s="125"/>
      <c r="N556" s="47"/>
      <c r="O556" s="47"/>
      <c r="P556" s="47"/>
    </row>
    <row r="557" spans="1:16" ht="12" customHeight="1" x14ac:dyDescent="0.2">
      <c r="A557" s="165" t="s">
        <v>12</v>
      </c>
      <c r="B557" s="165"/>
      <c r="C557" s="33">
        <f t="shared" si="85"/>
        <v>0</v>
      </c>
      <c r="D557" s="33">
        <v>0</v>
      </c>
      <c r="E557" s="33">
        <v>0</v>
      </c>
      <c r="F557" s="33">
        <v>0</v>
      </c>
      <c r="G557" s="149"/>
      <c r="H557" s="149"/>
      <c r="I557" s="125"/>
      <c r="J557" s="125"/>
      <c r="N557" s="47"/>
      <c r="O557" s="47"/>
      <c r="P557" s="47"/>
    </row>
    <row r="558" spans="1:16" ht="12" customHeight="1" x14ac:dyDescent="0.2">
      <c r="A558" s="172" t="s">
        <v>256</v>
      </c>
      <c r="B558" s="173"/>
      <c r="C558" s="33">
        <f t="shared" si="85"/>
        <v>0</v>
      </c>
      <c r="D558" s="33">
        <v>0</v>
      </c>
      <c r="E558" s="33">
        <v>0</v>
      </c>
      <c r="F558" s="33">
        <v>0</v>
      </c>
      <c r="G558" s="149"/>
      <c r="H558" s="149"/>
      <c r="I558" s="125"/>
      <c r="J558" s="125"/>
      <c r="N558" s="47"/>
      <c r="O558" s="47"/>
      <c r="P558" s="47"/>
    </row>
    <row r="559" spans="1:16" ht="12" customHeight="1" x14ac:dyDescent="0.2">
      <c r="A559" s="165" t="s">
        <v>257</v>
      </c>
      <c r="B559" s="165"/>
      <c r="C559" s="33">
        <f t="shared" si="85"/>
        <v>0</v>
      </c>
      <c r="D559" s="33">
        <v>0</v>
      </c>
      <c r="E559" s="33">
        <v>0</v>
      </c>
      <c r="F559" s="33">
        <v>0</v>
      </c>
      <c r="G559" s="149"/>
      <c r="H559" s="149"/>
      <c r="I559" s="126"/>
      <c r="J559" s="126"/>
      <c r="N559" s="47"/>
      <c r="O559" s="47"/>
      <c r="P559" s="47"/>
    </row>
    <row r="560" spans="1:16" x14ac:dyDescent="0.2">
      <c r="A560" s="82"/>
      <c r="B560" s="87" t="s">
        <v>279</v>
      </c>
      <c r="C560" s="48">
        <v>60</v>
      </c>
      <c r="D560" s="48">
        <v>20</v>
      </c>
      <c r="E560" s="48">
        <v>20</v>
      </c>
      <c r="F560" s="48">
        <v>20</v>
      </c>
      <c r="G560" s="78"/>
      <c r="H560" s="78"/>
      <c r="I560" s="76"/>
      <c r="J560" s="75"/>
      <c r="N560" s="47"/>
      <c r="O560" s="47"/>
      <c r="P560" s="47"/>
    </row>
    <row r="561" spans="1:16" ht="33" customHeight="1" x14ac:dyDescent="0.2">
      <c r="A561" s="75" t="s">
        <v>123</v>
      </c>
      <c r="B561" s="167" t="s">
        <v>270</v>
      </c>
      <c r="C561" s="168"/>
      <c r="D561" s="168"/>
      <c r="E561" s="168"/>
      <c r="F561" s="155"/>
      <c r="G561" s="149" t="s">
        <v>592</v>
      </c>
      <c r="H561" s="149" t="s">
        <v>310</v>
      </c>
      <c r="I561" s="111" t="s">
        <v>310</v>
      </c>
      <c r="J561" s="111" t="s">
        <v>310</v>
      </c>
      <c r="N561" s="47"/>
      <c r="O561" s="47"/>
      <c r="P561" s="47"/>
    </row>
    <row r="562" spans="1:16" x14ac:dyDescent="0.2">
      <c r="A562" s="165" t="s">
        <v>13</v>
      </c>
      <c r="B562" s="165"/>
      <c r="C562" s="33">
        <f t="shared" ref="C562:C568" si="86">D562+E562+F562</f>
        <v>0</v>
      </c>
      <c r="D562" s="33">
        <f>SUM(D563:D568)</f>
        <v>0</v>
      </c>
      <c r="E562" s="33">
        <f>SUM(E563:E568)</f>
        <v>0</v>
      </c>
      <c r="F562" s="33">
        <f>SUM(F563:F568)</f>
        <v>0</v>
      </c>
      <c r="G562" s="149"/>
      <c r="H562" s="149"/>
      <c r="I562" s="125"/>
      <c r="J562" s="125"/>
      <c r="N562" s="47"/>
      <c r="O562" s="47"/>
      <c r="P562" s="47"/>
    </row>
    <row r="563" spans="1:16" ht="20.25" customHeight="1" x14ac:dyDescent="0.2">
      <c r="A563" s="165" t="s">
        <v>3</v>
      </c>
      <c r="B563" s="165"/>
      <c r="C563" s="33">
        <f t="shared" si="86"/>
        <v>0</v>
      </c>
      <c r="D563" s="33">
        <v>0</v>
      </c>
      <c r="E563" s="33">
        <v>0</v>
      </c>
      <c r="F563" s="33">
        <v>0</v>
      </c>
      <c r="G563" s="149"/>
      <c r="H563" s="149"/>
      <c r="I563" s="125"/>
      <c r="J563" s="125"/>
      <c r="N563" s="47"/>
      <c r="O563" s="47"/>
      <c r="P563" s="47"/>
    </row>
    <row r="564" spans="1:16" ht="30" customHeight="1" x14ac:dyDescent="0.2">
      <c r="A564" s="165" t="s">
        <v>10</v>
      </c>
      <c r="B564" s="165"/>
      <c r="C564" s="33">
        <f t="shared" si="86"/>
        <v>0</v>
      </c>
      <c r="D564" s="33">
        <v>0</v>
      </c>
      <c r="E564" s="33">
        <v>0</v>
      </c>
      <c r="F564" s="33">
        <v>0</v>
      </c>
      <c r="G564" s="149"/>
      <c r="H564" s="149"/>
      <c r="I564" s="125"/>
      <c r="J564" s="125"/>
      <c r="N564" s="47"/>
      <c r="O564" s="47"/>
      <c r="P564" s="47"/>
    </row>
    <row r="565" spans="1:16" ht="12" customHeight="1" x14ac:dyDescent="0.2">
      <c r="A565" s="165" t="s">
        <v>11</v>
      </c>
      <c r="B565" s="165"/>
      <c r="C565" s="33">
        <f t="shared" si="86"/>
        <v>0</v>
      </c>
      <c r="D565" s="33">
        <v>0</v>
      </c>
      <c r="E565" s="33">
        <v>0</v>
      </c>
      <c r="F565" s="33">
        <v>0</v>
      </c>
      <c r="G565" s="149"/>
      <c r="H565" s="149"/>
      <c r="I565" s="125"/>
      <c r="J565" s="125"/>
      <c r="N565" s="47"/>
      <c r="O565" s="47"/>
      <c r="P565" s="47"/>
    </row>
    <row r="566" spans="1:16" ht="12" customHeight="1" x14ac:dyDescent="0.2">
      <c r="A566" s="165" t="s">
        <v>12</v>
      </c>
      <c r="B566" s="165"/>
      <c r="C566" s="33">
        <f t="shared" si="86"/>
        <v>0</v>
      </c>
      <c r="D566" s="33">
        <v>0</v>
      </c>
      <c r="E566" s="33">
        <v>0</v>
      </c>
      <c r="F566" s="33">
        <v>0</v>
      </c>
      <c r="G566" s="149"/>
      <c r="H566" s="149"/>
      <c r="I566" s="125"/>
      <c r="J566" s="125"/>
      <c r="N566" s="47"/>
      <c r="O566" s="47"/>
      <c r="P566" s="47"/>
    </row>
    <row r="567" spans="1:16" ht="12" customHeight="1" x14ac:dyDescent="0.2">
      <c r="A567" s="172" t="s">
        <v>256</v>
      </c>
      <c r="B567" s="173"/>
      <c r="C567" s="33">
        <f t="shared" si="86"/>
        <v>0</v>
      </c>
      <c r="D567" s="33">
        <v>0</v>
      </c>
      <c r="E567" s="33">
        <v>0</v>
      </c>
      <c r="F567" s="33">
        <v>0</v>
      </c>
      <c r="G567" s="149"/>
      <c r="H567" s="149"/>
      <c r="I567" s="125"/>
      <c r="J567" s="125"/>
      <c r="N567" s="47"/>
      <c r="O567" s="47"/>
      <c r="P567" s="47"/>
    </row>
    <row r="568" spans="1:16" ht="12" customHeight="1" x14ac:dyDescent="0.2">
      <c r="A568" s="165" t="s">
        <v>257</v>
      </c>
      <c r="B568" s="165"/>
      <c r="C568" s="33">
        <f t="shared" si="86"/>
        <v>0</v>
      </c>
      <c r="D568" s="33">
        <v>0</v>
      </c>
      <c r="E568" s="33">
        <v>0</v>
      </c>
      <c r="F568" s="33">
        <v>0</v>
      </c>
      <c r="G568" s="149"/>
      <c r="H568" s="149"/>
      <c r="I568" s="126"/>
      <c r="J568" s="126"/>
      <c r="N568" s="47"/>
      <c r="O568" s="47"/>
      <c r="P568" s="47"/>
    </row>
    <row r="569" spans="1:16" ht="18.75" customHeight="1" x14ac:dyDescent="0.2">
      <c r="A569" s="75" t="s">
        <v>124</v>
      </c>
      <c r="B569" s="167" t="s">
        <v>216</v>
      </c>
      <c r="C569" s="168"/>
      <c r="D569" s="168"/>
      <c r="E569" s="168"/>
      <c r="F569" s="155"/>
      <c r="G569" s="149" t="s">
        <v>519</v>
      </c>
      <c r="H569" s="149" t="s">
        <v>521</v>
      </c>
      <c r="I569" s="111" t="s">
        <v>594</v>
      </c>
      <c r="J569" s="111" t="s">
        <v>595</v>
      </c>
      <c r="N569" s="47"/>
      <c r="O569" s="47"/>
      <c r="P569" s="47"/>
    </row>
    <row r="570" spans="1:16" x14ac:dyDescent="0.2">
      <c r="A570" s="165" t="s">
        <v>13</v>
      </c>
      <c r="B570" s="165"/>
      <c r="C570" s="33">
        <f t="shared" ref="C570:C576" si="87">D570+E570+F570</f>
        <v>90</v>
      </c>
      <c r="D570" s="33">
        <f>SUM(D571:D576)</f>
        <v>30</v>
      </c>
      <c r="E570" s="33">
        <f>SUM(E571:E576)</f>
        <v>30</v>
      </c>
      <c r="F570" s="33">
        <f>SUM(F571:F576)</f>
        <v>30</v>
      </c>
      <c r="G570" s="149"/>
      <c r="H570" s="149"/>
      <c r="I570" s="125"/>
      <c r="J570" s="125"/>
      <c r="N570" s="47"/>
      <c r="O570" s="47"/>
      <c r="P570" s="47"/>
    </row>
    <row r="571" spans="1:16" ht="12" customHeight="1" x14ac:dyDescent="0.2">
      <c r="A571" s="165" t="s">
        <v>3</v>
      </c>
      <c r="B571" s="165"/>
      <c r="C571" s="33">
        <f t="shared" si="87"/>
        <v>0</v>
      </c>
      <c r="D571" s="33">
        <v>0</v>
      </c>
      <c r="E571" s="33">
        <v>0</v>
      </c>
      <c r="F571" s="33">
        <v>0</v>
      </c>
      <c r="G571" s="149"/>
      <c r="H571" s="149"/>
      <c r="I571" s="125"/>
      <c r="J571" s="125"/>
      <c r="N571" s="47"/>
      <c r="O571" s="47"/>
      <c r="P571" s="47"/>
    </row>
    <row r="572" spans="1:16" ht="13.5" customHeight="1" x14ac:dyDescent="0.2">
      <c r="A572" s="165" t="s">
        <v>10</v>
      </c>
      <c r="B572" s="165"/>
      <c r="C572" s="33">
        <f t="shared" si="87"/>
        <v>90</v>
      </c>
      <c r="D572" s="33">
        <v>30</v>
      </c>
      <c r="E572" s="33">
        <v>30</v>
      </c>
      <c r="F572" s="33">
        <v>30</v>
      </c>
      <c r="G572" s="149"/>
      <c r="H572" s="149"/>
      <c r="I572" s="125"/>
      <c r="J572" s="125"/>
      <c r="N572" s="47"/>
      <c r="O572" s="47"/>
      <c r="P572" s="47"/>
    </row>
    <row r="573" spans="1:16" ht="12" customHeight="1" x14ac:dyDescent="0.2">
      <c r="A573" s="165" t="s">
        <v>11</v>
      </c>
      <c r="B573" s="165"/>
      <c r="C573" s="33">
        <f t="shared" si="87"/>
        <v>0</v>
      </c>
      <c r="D573" s="33">
        <v>0</v>
      </c>
      <c r="E573" s="33">
        <v>0</v>
      </c>
      <c r="F573" s="33">
        <v>0</v>
      </c>
      <c r="G573" s="149"/>
      <c r="H573" s="149"/>
      <c r="I573" s="125"/>
      <c r="J573" s="125"/>
      <c r="N573" s="47"/>
      <c r="O573" s="47"/>
      <c r="P573" s="47"/>
    </row>
    <row r="574" spans="1:16" ht="12" customHeight="1" x14ac:dyDescent="0.2">
      <c r="A574" s="165" t="s">
        <v>12</v>
      </c>
      <c r="B574" s="165"/>
      <c r="C574" s="33">
        <f t="shared" si="87"/>
        <v>0</v>
      </c>
      <c r="D574" s="33">
        <v>0</v>
      </c>
      <c r="E574" s="33">
        <v>0</v>
      </c>
      <c r="F574" s="33">
        <v>0</v>
      </c>
      <c r="G574" s="149"/>
      <c r="H574" s="149"/>
      <c r="I574" s="125"/>
      <c r="J574" s="125"/>
      <c r="N574" s="47"/>
      <c r="O574" s="47"/>
      <c r="P574" s="47"/>
    </row>
    <row r="575" spans="1:16" ht="12" customHeight="1" x14ac:dyDescent="0.2">
      <c r="A575" s="172" t="s">
        <v>256</v>
      </c>
      <c r="B575" s="173"/>
      <c r="C575" s="33">
        <f t="shared" si="87"/>
        <v>0</v>
      </c>
      <c r="D575" s="33">
        <v>0</v>
      </c>
      <c r="E575" s="33">
        <v>0</v>
      </c>
      <c r="F575" s="33">
        <v>0</v>
      </c>
      <c r="G575" s="149"/>
      <c r="H575" s="149"/>
      <c r="I575" s="125"/>
      <c r="J575" s="125"/>
      <c r="N575" s="47"/>
      <c r="O575" s="47"/>
      <c r="P575" s="47"/>
    </row>
    <row r="576" spans="1:16" ht="12" customHeight="1" x14ac:dyDescent="0.2">
      <c r="A576" s="165" t="s">
        <v>257</v>
      </c>
      <c r="B576" s="165"/>
      <c r="C576" s="33">
        <f t="shared" si="87"/>
        <v>0</v>
      </c>
      <c r="D576" s="33">
        <v>0</v>
      </c>
      <c r="E576" s="33">
        <v>0</v>
      </c>
      <c r="F576" s="33">
        <v>0</v>
      </c>
      <c r="G576" s="149"/>
      <c r="H576" s="149"/>
      <c r="I576" s="126"/>
      <c r="J576" s="126"/>
      <c r="N576" s="47"/>
      <c r="O576" s="47"/>
      <c r="P576" s="47"/>
    </row>
    <row r="577" spans="1:16" x14ac:dyDescent="0.2">
      <c r="A577" s="84"/>
      <c r="B577" s="43" t="s">
        <v>280</v>
      </c>
      <c r="C577" s="49">
        <v>90</v>
      </c>
      <c r="D577" s="49">
        <v>30</v>
      </c>
      <c r="E577" s="49">
        <v>30</v>
      </c>
      <c r="F577" s="90">
        <v>30</v>
      </c>
      <c r="G577" s="78"/>
      <c r="H577" s="78"/>
      <c r="I577" s="76"/>
      <c r="J577" s="75"/>
      <c r="N577" s="47"/>
      <c r="O577" s="47"/>
      <c r="P577" s="47"/>
    </row>
    <row r="578" spans="1:16" ht="12" customHeight="1" x14ac:dyDescent="0.2">
      <c r="A578" s="75" t="s">
        <v>125</v>
      </c>
      <c r="B578" s="167" t="s">
        <v>89</v>
      </c>
      <c r="C578" s="168"/>
      <c r="D578" s="168"/>
      <c r="E578" s="168"/>
      <c r="F578" s="155"/>
      <c r="G578" s="149" t="s">
        <v>522</v>
      </c>
      <c r="H578" s="149" t="s">
        <v>310</v>
      </c>
      <c r="I578" s="111" t="s">
        <v>310</v>
      </c>
      <c r="J578" s="111" t="s">
        <v>310</v>
      </c>
      <c r="N578" s="47"/>
      <c r="O578" s="47"/>
      <c r="P578" s="47"/>
    </row>
    <row r="579" spans="1:16" ht="12" customHeight="1" x14ac:dyDescent="0.2">
      <c r="A579" s="165" t="s">
        <v>13</v>
      </c>
      <c r="B579" s="165"/>
      <c r="C579" s="205" t="s">
        <v>90</v>
      </c>
      <c r="D579" s="206"/>
      <c r="E579" s="206"/>
      <c r="F579" s="207"/>
      <c r="G579" s="149"/>
      <c r="H579" s="149"/>
      <c r="I579" s="125"/>
      <c r="J579" s="125"/>
      <c r="N579" s="47"/>
      <c r="O579" s="47"/>
      <c r="P579" s="47"/>
    </row>
    <row r="580" spans="1:16" ht="15" customHeight="1" x14ac:dyDescent="0.2">
      <c r="A580" s="165" t="s">
        <v>3</v>
      </c>
      <c r="B580" s="165"/>
      <c r="C580" s="208"/>
      <c r="D580" s="209"/>
      <c r="E580" s="209"/>
      <c r="F580" s="210"/>
      <c r="G580" s="149"/>
      <c r="H580" s="149"/>
      <c r="I580" s="125"/>
      <c r="J580" s="125"/>
      <c r="N580" s="47"/>
      <c r="O580" s="47"/>
      <c r="P580" s="47"/>
    </row>
    <row r="581" spans="1:16" ht="11.25" customHeight="1" x14ac:dyDescent="0.2">
      <c r="A581" s="165" t="s">
        <v>10</v>
      </c>
      <c r="B581" s="165"/>
      <c r="C581" s="208"/>
      <c r="D581" s="209"/>
      <c r="E581" s="209"/>
      <c r="F581" s="210"/>
      <c r="G581" s="149"/>
      <c r="H581" s="149"/>
      <c r="I581" s="125"/>
      <c r="J581" s="125"/>
      <c r="N581" s="47"/>
      <c r="O581" s="47"/>
      <c r="P581" s="47"/>
    </row>
    <row r="582" spans="1:16" ht="12" customHeight="1" x14ac:dyDescent="0.2">
      <c r="A582" s="165" t="s">
        <v>11</v>
      </c>
      <c r="B582" s="165"/>
      <c r="C582" s="208"/>
      <c r="D582" s="209"/>
      <c r="E582" s="209"/>
      <c r="F582" s="210"/>
      <c r="G582" s="149"/>
      <c r="H582" s="149"/>
      <c r="I582" s="125"/>
      <c r="J582" s="125"/>
      <c r="N582" s="47"/>
      <c r="O582" s="47"/>
      <c r="P582" s="47"/>
    </row>
    <row r="583" spans="1:16" ht="12" customHeight="1" x14ac:dyDescent="0.2">
      <c r="A583" s="165" t="s">
        <v>12</v>
      </c>
      <c r="B583" s="165"/>
      <c r="C583" s="208"/>
      <c r="D583" s="209"/>
      <c r="E583" s="209"/>
      <c r="F583" s="210"/>
      <c r="G583" s="149"/>
      <c r="H583" s="149"/>
      <c r="I583" s="125"/>
      <c r="J583" s="125"/>
      <c r="N583" s="47"/>
      <c r="O583" s="47"/>
      <c r="P583" s="47"/>
    </row>
    <row r="584" spans="1:16" ht="12" customHeight="1" x14ac:dyDescent="0.2">
      <c r="A584" s="172" t="s">
        <v>256</v>
      </c>
      <c r="B584" s="173"/>
      <c r="C584" s="208"/>
      <c r="D584" s="209"/>
      <c r="E584" s="209"/>
      <c r="F584" s="210"/>
      <c r="G584" s="149"/>
      <c r="H584" s="149"/>
      <c r="I584" s="125"/>
      <c r="J584" s="125"/>
      <c r="N584" s="47"/>
      <c r="O584" s="47"/>
      <c r="P584" s="47"/>
    </row>
    <row r="585" spans="1:16" ht="12" customHeight="1" x14ac:dyDescent="0.2">
      <c r="A585" s="165" t="s">
        <v>257</v>
      </c>
      <c r="B585" s="165"/>
      <c r="C585" s="211"/>
      <c r="D585" s="212"/>
      <c r="E585" s="212"/>
      <c r="F585" s="213"/>
      <c r="G585" s="149"/>
      <c r="H585" s="149"/>
      <c r="I585" s="126"/>
      <c r="J585" s="126"/>
      <c r="N585" s="47"/>
      <c r="O585" s="47"/>
      <c r="P585" s="47"/>
    </row>
    <row r="586" spans="1:16" ht="30" customHeight="1" x14ac:dyDescent="0.2">
      <c r="A586" s="75" t="s">
        <v>126</v>
      </c>
      <c r="B586" s="167" t="s">
        <v>91</v>
      </c>
      <c r="C586" s="168"/>
      <c r="D586" s="168"/>
      <c r="E586" s="168"/>
      <c r="F586" s="155"/>
      <c r="G586" s="149" t="s">
        <v>364</v>
      </c>
      <c r="H586" s="149" t="s">
        <v>523</v>
      </c>
      <c r="I586" s="111" t="s">
        <v>594</v>
      </c>
      <c r="J586" s="111" t="s">
        <v>595</v>
      </c>
      <c r="N586" s="47"/>
      <c r="O586" s="47"/>
      <c r="P586" s="47"/>
    </row>
    <row r="587" spans="1:16" x14ac:dyDescent="0.2">
      <c r="A587" s="165" t="s">
        <v>13</v>
      </c>
      <c r="B587" s="165"/>
      <c r="C587" s="33">
        <f t="shared" ref="C587:C593" si="88">D587+E587+F587</f>
        <v>30</v>
      </c>
      <c r="D587" s="33">
        <f>SUM(D588:D593)</f>
        <v>10</v>
      </c>
      <c r="E587" s="33">
        <f>SUM(E588:E593)</f>
        <v>10</v>
      </c>
      <c r="F587" s="33">
        <f>SUM(F588:F593)</f>
        <v>10</v>
      </c>
      <c r="G587" s="149"/>
      <c r="H587" s="149"/>
      <c r="I587" s="125"/>
      <c r="J587" s="125"/>
      <c r="N587" s="47"/>
      <c r="O587" s="47"/>
      <c r="P587" s="47"/>
    </row>
    <row r="588" spans="1:16" ht="12" customHeight="1" x14ac:dyDescent="0.2">
      <c r="A588" s="165" t="s">
        <v>3</v>
      </c>
      <c r="B588" s="165"/>
      <c r="C588" s="33">
        <f t="shared" si="88"/>
        <v>0</v>
      </c>
      <c r="D588" s="33">
        <v>0</v>
      </c>
      <c r="E588" s="33">
        <v>0</v>
      </c>
      <c r="F588" s="33">
        <v>0</v>
      </c>
      <c r="G588" s="149"/>
      <c r="H588" s="149"/>
      <c r="I588" s="125"/>
      <c r="J588" s="125"/>
      <c r="N588" s="47"/>
      <c r="O588" s="47"/>
      <c r="P588" s="47"/>
    </row>
    <row r="589" spans="1:16" ht="29.25" customHeight="1" x14ac:dyDescent="0.2">
      <c r="A589" s="165" t="s">
        <v>10</v>
      </c>
      <c r="B589" s="165"/>
      <c r="C589" s="33">
        <f t="shared" si="88"/>
        <v>30</v>
      </c>
      <c r="D589" s="33">
        <v>10</v>
      </c>
      <c r="E589" s="33">
        <v>10</v>
      </c>
      <c r="F589" s="33">
        <v>10</v>
      </c>
      <c r="G589" s="149"/>
      <c r="H589" s="149"/>
      <c r="I589" s="125"/>
      <c r="J589" s="125"/>
      <c r="N589" s="47"/>
      <c r="O589" s="47"/>
      <c r="P589" s="47"/>
    </row>
    <row r="590" spans="1:16" ht="25.5" customHeight="1" x14ac:dyDescent="0.2">
      <c r="A590" s="165" t="s">
        <v>11</v>
      </c>
      <c r="B590" s="165"/>
      <c r="C590" s="33">
        <f t="shared" si="88"/>
        <v>0</v>
      </c>
      <c r="D590" s="33">
        <v>0</v>
      </c>
      <c r="E590" s="33">
        <v>0</v>
      </c>
      <c r="F590" s="33">
        <v>0</v>
      </c>
      <c r="G590" s="149"/>
      <c r="H590" s="149"/>
      <c r="I590" s="125"/>
      <c r="J590" s="125"/>
      <c r="N590" s="47"/>
      <c r="O590" s="47"/>
      <c r="P590" s="47"/>
    </row>
    <row r="591" spans="1:16" ht="12" customHeight="1" x14ac:dyDescent="0.2">
      <c r="A591" s="165" t="s">
        <v>12</v>
      </c>
      <c r="B591" s="165"/>
      <c r="C591" s="33">
        <f t="shared" si="88"/>
        <v>0</v>
      </c>
      <c r="D591" s="33">
        <v>0</v>
      </c>
      <c r="E591" s="33">
        <v>0</v>
      </c>
      <c r="F591" s="33">
        <v>0</v>
      </c>
      <c r="G591" s="149"/>
      <c r="H591" s="149"/>
      <c r="I591" s="125"/>
      <c r="J591" s="125"/>
      <c r="N591" s="47"/>
      <c r="O591" s="47"/>
      <c r="P591" s="47"/>
    </row>
    <row r="592" spans="1:16" ht="12" customHeight="1" x14ac:dyDescent="0.2">
      <c r="A592" s="172" t="s">
        <v>256</v>
      </c>
      <c r="B592" s="173"/>
      <c r="C592" s="33">
        <f t="shared" si="88"/>
        <v>0</v>
      </c>
      <c r="D592" s="33">
        <v>0</v>
      </c>
      <c r="E592" s="33">
        <v>0</v>
      </c>
      <c r="F592" s="33">
        <v>0</v>
      </c>
      <c r="G592" s="149"/>
      <c r="H592" s="149"/>
      <c r="I592" s="125"/>
      <c r="J592" s="125"/>
      <c r="N592" s="47"/>
      <c r="O592" s="47"/>
      <c r="P592" s="47"/>
    </row>
    <row r="593" spans="1:16" ht="12" customHeight="1" x14ac:dyDescent="0.2">
      <c r="A593" s="165" t="s">
        <v>257</v>
      </c>
      <c r="B593" s="165"/>
      <c r="C593" s="33">
        <f t="shared" si="88"/>
        <v>0</v>
      </c>
      <c r="D593" s="33">
        <v>0</v>
      </c>
      <c r="E593" s="33">
        <v>0</v>
      </c>
      <c r="F593" s="33">
        <v>0</v>
      </c>
      <c r="G593" s="149"/>
      <c r="H593" s="149"/>
      <c r="I593" s="126"/>
      <c r="J593" s="126"/>
      <c r="N593" s="47"/>
      <c r="O593" s="47"/>
      <c r="P593" s="47"/>
    </row>
    <row r="594" spans="1:16" x14ac:dyDescent="0.2">
      <c r="A594" s="84"/>
      <c r="B594" s="43" t="s">
        <v>281</v>
      </c>
      <c r="C594" s="49">
        <v>30</v>
      </c>
      <c r="D594" s="49">
        <v>10</v>
      </c>
      <c r="E594" s="49">
        <v>10</v>
      </c>
      <c r="F594" s="49">
        <v>10</v>
      </c>
      <c r="G594" s="78"/>
      <c r="H594" s="78"/>
      <c r="I594" s="76"/>
      <c r="J594" s="75"/>
      <c r="N594" s="47"/>
      <c r="O594" s="47"/>
      <c r="P594" s="47"/>
    </row>
    <row r="595" spans="1:16" ht="26.25" customHeight="1" x14ac:dyDescent="0.2">
      <c r="A595" s="75" t="s">
        <v>127</v>
      </c>
      <c r="B595" s="167" t="s">
        <v>92</v>
      </c>
      <c r="C595" s="168"/>
      <c r="D595" s="168"/>
      <c r="E595" s="168"/>
      <c r="F595" s="155"/>
      <c r="G595" s="149" t="s">
        <v>364</v>
      </c>
      <c r="H595" s="149" t="s">
        <v>64</v>
      </c>
      <c r="I595" s="111" t="s">
        <v>64</v>
      </c>
      <c r="J595" s="111" t="s">
        <v>64</v>
      </c>
      <c r="N595" s="47"/>
      <c r="O595" s="47"/>
      <c r="P595" s="47"/>
    </row>
    <row r="596" spans="1:16" x14ac:dyDescent="0.2">
      <c r="A596" s="165" t="s">
        <v>13</v>
      </c>
      <c r="B596" s="165"/>
      <c r="C596" s="33">
        <f t="shared" ref="C596:C602" si="89">D596+E596+F596</f>
        <v>0</v>
      </c>
      <c r="D596" s="33">
        <f>SUM(D597:D602)</f>
        <v>0</v>
      </c>
      <c r="E596" s="33">
        <f>SUM(E597:E602)</f>
        <v>0</v>
      </c>
      <c r="F596" s="33">
        <f>SUM(F597:F602)</f>
        <v>0</v>
      </c>
      <c r="G596" s="149"/>
      <c r="H596" s="149"/>
      <c r="I596" s="125"/>
      <c r="J596" s="125"/>
      <c r="N596" s="47"/>
      <c r="O596" s="47"/>
      <c r="P596" s="47"/>
    </row>
    <row r="597" spans="1:16" ht="12" customHeight="1" x14ac:dyDescent="0.2">
      <c r="A597" s="165" t="s">
        <v>3</v>
      </c>
      <c r="B597" s="165"/>
      <c r="C597" s="33">
        <f t="shared" si="89"/>
        <v>0</v>
      </c>
      <c r="D597" s="33">
        <v>0</v>
      </c>
      <c r="E597" s="33">
        <v>0</v>
      </c>
      <c r="F597" s="33">
        <v>0</v>
      </c>
      <c r="G597" s="149"/>
      <c r="H597" s="149"/>
      <c r="I597" s="125"/>
      <c r="J597" s="125"/>
      <c r="N597" s="47"/>
      <c r="O597" s="47"/>
      <c r="P597" s="47"/>
    </row>
    <row r="598" spans="1:16" ht="13.5" customHeight="1" x14ac:dyDescent="0.2">
      <c r="A598" s="165" t="s">
        <v>10</v>
      </c>
      <c r="B598" s="165"/>
      <c r="C598" s="33">
        <f t="shared" si="89"/>
        <v>0</v>
      </c>
      <c r="D598" s="33">
        <v>0</v>
      </c>
      <c r="E598" s="33">
        <v>0</v>
      </c>
      <c r="F598" s="33">
        <v>0</v>
      </c>
      <c r="G598" s="149"/>
      <c r="H598" s="149"/>
      <c r="I598" s="125"/>
      <c r="J598" s="125"/>
      <c r="N598" s="47"/>
      <c r="O598" s="47"/>
      <c r="P598" s="47"/>
    </row>
    <row r="599" spans="1:16" ht="12" customHeight="1" x14ac:dyDescent="0.2">
      <c r="A599" s="165" t="s">
        <v>11</v>
      </c>
      <c r="B599" s="165"/>
      <c r="C599" s="33">
        <f t="shared" si="89"/>
        <v>0</v>
      </c>
      <c r="D599" s="33">
        <v>0</v>
      </c>
      <c r="E599" s="33">
        <v>0</v>
      </c>
      <c r="F599" s="33">
        <v>0</v>
      </c>
      <c r="G599" s="149"/>
      <c r="H599" s="149"/>
      <c r="I599" s="125"/>
      <c r="J599" s="125"/>
      <c r="N599" s="47"/>
      <c r="O599" s="47"/>
      <c r="P599" s="47"/>
    </row>
    <row r="600" spans="1:16" ht="12" customHeight="1" x14ac:dyDescent="0.2">
      <c r="A600" s="165" t="s">
        <v>12</v>
      </c>
      <c r="B600" s="165"/>
      <c r="C600" s="33">
        <f t="shared" si="89"/>
        <v>0</v>
      </c>
      <c r="D600" s="33">
        <v>0</v>
      </c>
      <c r="E600" s="33">
        <v>0</v>
      </c>
      <c r="F600" s="33">
        <v>0</v>
      </c>
      <c r="G600" s="149"/>
      <c r="H600" s="149"/>
      <c r="I600" s="125"/>
      <c r="J600" s="125"/>
      <c r="N600" s="47"/>
      <c r="O600" s="47"/>
      <c r="P600" s="47"/>
    </row>
    <row r="601" spans="1:16" ht="12" customHeight="1" x14ac:dyDescent="0.2">
      <c r="A601" s="172" t="s">
        <v>256</v>
      </c>
      <c r="B601" s="173"/>
      <c r="C601" s="33">
        <f t="shared" si="89"/>
        <v>0</v>
      </c>
      <c r="D601" s="33">
        <v>0</v>
      </c>
      <c r="E601" s="33">
        <v>0</v>
      </c>
      <c r="F601" s="33">
        <v>0</v>
      </c>
      <c r="G601" s="149"/>
      <c r="H601" s="149"/>
      <c r="I601" s="125"/>
      <c r="J601" s="125"/>
      <c r="N601" s="47"/>
      <c r="O601" s="47"/>
      <c r="P601" s="47"/>
    </row>
    <row r="602" spans="1:16" ht="12" customHeight="1" x14ac:dyDescent="0.2">
      <c r="A602" s="165" t="s">
        <v>257</v>
      </c>
      <c r="B602" s="165"/>
      <c r="C602" s="33">
        <f t="shared" si="89"/>
        <v>0</v>
      </c>
      <c r="D602" s="33">
        <v>0</v>
      </c>
      <c r="E602" s="33">
        <v>0</v>
      </c>
      <c r="F602" s="33">
        <v>0</v>
      </c>
      <c r="G602" s="149"/>
      <c r="H602" s="149"/>
      <c r="I602" s="126"/>
      <c r="J602" s="126"/>
      <c r="N602" s="47"/>
      <c r="O602" s="47"/>
      <c r="P602" s="47"/>
    </row>
    <row r="603" spans="1:16" x14ac:dyDescent="0.2">
      <c r="A603" s="84"/>
      <c r="B603" s="43" t="s">
        <v>282</v>
      </c>
      <c r="C603" s="49">
        <v>0</v>
      </c>
      <c r="D603" s="49">
        <v>0</v>
      </c>
      <c r="E603" s="49">
        <v>0</v>
      </c>
      <c r="F603" s="49">
        <v>0</v>
      </c>
      <c r="G603" s="78"/>
      <c r="H603" s="78"/>
      <c r="I603" s="76"/>
      <c r="J603" s="75"/>
      <c r="N603" s="47"/>
      <c r="O603" s="47"/>
      <c r="P603" s="47"/>
    </row>
    <row r="604" spans="1:16" ht="12" customHeight="1" x14ac:dyDescent="0.2">
      <c r="A604" s="34" t="s">
        <v>7</v>
      </c>
      <c r="B604" s="150" t="s">
        <v>48</v>
      </c>
      <c r="C604" s="151"/>
      <c r="D604" s="151"/>
      <c r="E604" s="151"/>
      <c r="F604" s="187"/>
      <c r="G604" s="127" t="s">
        <v>607</v>
      </c>
      <c r="H604" s="127" t="s">
        <v>608</v>
      </c>
      <c r="I604" s="141" t="s">
        <v>481</v>
      </c>
      <c r="J604" s="141" t="s">
        <v>482</v>
      </c>
      <c r="N604" s="47"/>
      <c r="O604" s="47"/>
      <c r="P604" s="47"/>
    </row>
    <row r="605" spans="1:16" ht="16.5" customHeight="1" x14ac:dyDescent="0.2">
      <c r="A605" s="165" t="s">
        <v>13</v>
      </c>
      <c r="B605" s="165"/>
      <c r="C605" s="33">
        <f t="shared" ref="C605:C611" si="90">D605+E605+F605</f>
        <v>4970</v>
      </c>
      <c r="D605" s="33">
        <f>SUM(D622,D631,D640,D649,D658,D674,D682,D690,D614)</f>
        <v>1890</v>
      </c>
      <c r="E605" s="33">
        <f>SUM(E622,E631,E640,E649,E658,E674,E682,E690,E614)</f>
        <v>1540</v>
      </c>
      <c r="F605" s="33">
        <f>SUM(F622,F631,F640,F649,F658,F674,F682,F690,F614)</f>
        <v>1540</v>
      </c>
      <c r="G605" s="128"/>
      <c r="H605" s="128"/>
      <c r="I605" s="141"/>
      <c r="J605" s="141"/>
      <c r="N605" s="47"/>
      <c r="O605" s="47"/>
      <c r="P605" s="47"/>
    </row>
    <row r="606" spans="1:16" ht="16.5" customHeight="1" x14ac:dyDescent="0.2">
      <c r="A606" s="165" t="s">
        <v>3</v>
      </c>
      <c r="B606" s="165"/>
      <c r="C606" s="33">
        <f t="shared" si="90"/>
        <v>0</v>
      </c>
      <c r="D606" s="33">
        <f>SUM(D623,D632,D641,D650,D659,D675)</f>
        <v>0</v>
      </c>
      <c r="E606" s="33">
        <f>SUM(E623,E632,E641,E650,E659,E675)</f>
        <v>0</v>
      </c>
      <c r="F606" s="33">
        <f>SUM(F623,F632,F641,F650,F659,F675)</f>
        <v>0</v>
      </c>
      <c r="G606" s="128"/>
      <c r="H606" s="128"/>
      <c r="I606" s="141"/>
      <c r="J606" s="141"/>
      <c r="N606" s="47"/>
      <c r="O606" s="47"/>
      <c r="P606" s="47"/>
    </row>
    <row r="607" spans="1:16" ht="16.5" customHeight="1" x14ac:dyDescent="0.2">
      <c r="A607" s="165" t="s">
        <v>10</v>
      </c>
      <c r="B607" s="165"/>
      <c r="C607" s="33">
        <f t="shared" si="90"/>
        <v>4970</v>
      </c>
      <c r="D607" s="33">
        <f t="shared" ref="D607:F608" si="91">SUM(D624,D633,D642,D651,D663,D676,D684,D692,D616,D660)</f>
        <v>1890</v>
      </c>
      <c r="E607" s="33">
        <f t="shared" si="91"/>
        <v>1540</v>
      </c>
      <c r="F607" s="33">
        <f t="shared" si="91"/>
        <v>1540</v>
      </c>
      <c r="G607" s="128"/>
      <c r="H607" s="128"/>
      <c r="I607" s="141"/>
      <c r="J607" s="141"/>
      <c r="N607" s="47"/>
      <c r="O607" s="47"/>
      <c r="P607" s="47"/>
    </row>
    <row r="608" spans="1:16" ht="16.5" customHeight="1" x14ac:dyDescent="0.2">
      <c r="A608" s="165" t="s">
        <v>11</v>
      </c>
      <c r="B608" s="165"/>
      <c r="C608" s="33">
        <f t="shared" si="90"/>
        <v>0</v>
      </c>
      <c r="D608" s="33">
        <f t="shared" si="91"/>
        <v>0</v>
      </c>
      <c r="E608" s="33">
        <f t="shared" si="91"/>
        <v>0</v>
      </c>
      <c r="F608" s="33">
        <f t="shared" si="91"/>
        <v>0</v>
      </c>
      <c r="G608" s="128"/>
      <c r="H608" s="128"/>
      <c r="I608" s="141"/>
      <c r="J608" s="141"/>
      <c r="N608" s="47"/>
      <c r="O608" s="47"/>
      <c r="P608" s="47"/>
    </row>
    <row r="609" spans="1:16" ht="16.5" customHeight="1" x14ac:dyDescent="0.2">
      <c r="A609" s="165" t="s">
        <v>12</v>
      </c>
      <c r="B609" s="165"/>
      <c r="C609" s="33">
        <f t="shared" si="90"/>
        <v>0</v>
      </c>
      <c r="D609" s="33">
        <f t="shared" ref="D609:F611" si="92">SUM(D626,D635,D644,D653,D666,D678,D686,D694,D618,D662)</f>
        <v>0</v>
      </c>
      <c r="E609" s="33">
        <f t="shared" si="92"/>
        <v>0</v>
      </c>
      <c r="F609" s="33">
        <f t="shared" si="92"/>
        <v>0</v>
      </c>
      <c r="G609" s="128"/>
      <c r="H609" s="128"/>
      <c r="I609" s="141"/>
      <c r="J609" s="141"/>
      <c r="N609" s="47"/>
      <c r="O609" s="47"/>
      <c r="P609" s="47"/>
    </row>
    <row r="610" spans="1:16" ht="16.5" customHeight="1" x14ac:dyDescent="0.2">
      <c r="A610" s="172" t="s">
        <v>256</v>
      </c>
      <c r="B610" s="173"/>
      <c r="C610" s="33">
        <f t="shared" si="90"/>
        <v>0</v>
      </c>
      <c r="D610" s="33">
        <f t="shared" si="92"/>
        <v>0</v>
      </c>
      <c r="E610" s="33">
        <f t="shared" si="92"/>
        <v>0</v>
      </c>
      <c r="F610" s="33">
        <f t="shared" si="92"/>
        <v>0</v>
      </c>
      <c r="G610" s="128"/>
      <c r="H610" s="128"/>
      <c r="I610" s="141"/>
      <c r="J610" s="141"/>
      <c r="N610" s="47"/>
      <c r="O610" s="47"/>
      <c r="P610" s="47"/>
    </row>
    <row r="611" spans="1:16" ht="16.5" customHeight="1" x14ac:dyDescent="0.2">
      <c r="A611" s="165" t="s">
        <v>257</v>
      </c>
      <c r="B611" s="165"/>
      <c r="C611" s="33">
        <f t="shared" si="90"/>
        <v>0</v>
      </c>
      <c r="D611" s="33">
        <f t="shared" si="92"/>
        <v>0</v>
      </c>
      <c r="E611" s="33">
        <f t="shared" si="92"/>
        <v>0</v>
      </c>
      <c r="F611" s="33">
        <f t="shared" si="92"/>
        <v>0</v>
      </c>
      <c r="G611" s="128"/>
      <c r="H611" s="128"/>
      <c r="I611" s="141"/>
      <c r="J611" s="141"/>
      <c r="N611" s="47"/>
      <c r="O611" s="47"/>
      <c r="P611" s="47"/>
    </row>
    <row r="612" spans="1:16" ht="24" x14ac:dyDescent="0.2">
      <c r="A612" s="84"/>
      <c r="B612" s="43" t="s">
        <v>236</v>
      </c>
      <c r="C612" s="78" t="s">
        <v>524</v>
      </c>
      <c r="D612" s="49">
        <v>1890</v>
      </c>
      <c r="E612" s="49">
        <v>1540</v>
      </c>
      <c r="F612" s="49">
        <v>1540</v>
      </c>
      <c r="G612" s="129"/>
      <c r="H612" s="129"/>
      <c r="I612" s="76"/>
      <c r="J612" s="75"/>
      <c r="N612" s="47"/>
      <c r="O612" s="47"/>
      <c r="P612" s="47"/>
    </row>
    <row r="613" spans="1:16" ht="12" customHeight="1" x14ac:dyDescent="0.2">
      <c r="A613" s="75" t="s">
        <v>128</v>
      </c>
      <c r="B613" s="167" t="s">
        <v>273</v>
      </c>
      <c r="C613" s="168"/>
      <c r="D613" s="168"/>
      <c r="E613" s="168"/>
      <c r="F613" s="155"/>
      <c r="G613" s="149" t="s">
        <v>592</v>
      </c>
      <c r="H613" s="149" t="s">
        <v>310</v>
      </c>
      <c r="I613" s="111" t="s">
        <v>310</v>
      </c>
      <c r="J613" s="111" t="s">
        <v>310</v>
      </c>
      <c r="N613" s="47"/>
      <c r="O613" s="47"/>
      <c r="P613" s="47"/>
    </row>
    <row r="614" spans="1:16" x14ac:dyDescent="0.2">
      <c r="A614" s="165" t="s">
        <v>13</v>
      </c>
      <c r="B614" s="165"/>
      <c r="C614" s="33">
        <f t="shared" ref="C614:C620" si="93">D614+E614+F614</f>
        <v>0</v>
      </c>
      <c r="D614" s="33">
        <v>0</v>
      </c>
      <c r="E614" s="33">
        <v>0</v>
      </c>
      <c r="F614" s="33">
        <v>0</v>
      </c>
      <c r="G614" s="149"/>
      <c r="H614" s="149"/>
      <c r="I614" s="125"/>
      <c r="J614" s="125"/>
      <c r="N614" s="47"/>
      <c r="O614" s="47"/>
      <c r="P614" s="47"/>
    </row>
    <row r="615" spans="1:16" ht="30" customHeight="1" x14ac:dyDescent="0.2">
      <c r="A615" s="165" t="s">
        <v>3</v>
      </c>
      <c r="B615" s="165"/>
      <c r="C615" s="33">
        <f t="shared" si="93"/>
        <v>0</v>
      </c>
      <c r="D615" s="33">
        <v>0</v>
      </c>
      <c r="E615" s="33">
        <v>0</v>
      </c>
      <c r="F615" s="33">
        <v>0</v>
      </c>
      <c r="G615" s="149"/>
      <c r="H615" s="149"/>
      <c r="I615" s="125"/>
      <c r="J615" s="125"/>
      <c r="N615" s="47"/>
      <c r="O615" s="47"/>
      <c r="P615" s="47"/>
    </row>
    <row r="616" spans="1:16" ht="12" customHeight="1" x14ac:dyDescent="0.2">
      <c r="A616" s="165" t="s">
        <v>10</v>
      </c>
      <c r="B616" s="165"/>
      <c r="C616" s="33">
        <f t="shared" si="93"/>
        <v>0</v>
      </c>
      <c r="D616" s="33">
        <v>0</v>
      </c>
      <c r="E616" s="33">
        <v>0</v>
      </c>
      <c r="F616" s="33">
        <v>0</v>
      </c>
      <c r="G616" s="149"/>
      <c r="H616" s="149"/>
      <c r="I616" s="125"/>
      <c r="J616" s="125"/>
      <c r="N616" s="47"/>
      <c r="O616" s="47"/>
      <c r="P616" s="47"/>
    </row>
    <row r="617" spans="1:16" ht="12" customHeight="1" x14ac:dyDescent="0.2">
      <c r="A617" s="165" t="s">
        <v>11</v>
      </c>
      <c r="B617" s="165"/>
      <c r="C617" s="33">
        <f t="shared" si="93"/>
        <v>0</v>
      </c>
      <c r="D617" s="33">
        <v>0</v>
      </c>
      <c r="E617" s="33">
        <v>0</v>
      </c>
      <c r="F617" s="33">
        <v>0</v>
      </c>
      <c r="G617" s="149"/>
      <c r="H617" s="149"/>
      <c r="I617" s="125"/>
      <c r="J617" s="125"/>
      <c r="N617" s="47"/>
      <c r="O617" s="47"/>
      <c r="P617" s="47"/>
    </row>
    <row r="618" spans="1:16" ht="12" customHeight="1" x14ac:dyDescent="0.2">
      <c r="A618" s="165" t="s">
        <v>12</v>
      </c>
      <c r="B618" s="165"/>
      <c r="C618" s="33">
        <f t="shared" si="93"/>
        <v>0</v>
      </c>
      <c r="D618" s="33">
        <v>0</v>
      </c>
      <c r="E618" s="33">
        <v>0</v>
      </c>
      <c r="F618" s="33">
        <v>0</v>
      </c>
      <c r="G618" s="149"/>
      <c r="H618" s="149"/>
      <c r="I618" s="125"/>
      <c r="J618" s="125"/>
      <c r="N618" s="47"/>
      <c r="O618" s="47"/>
      <c r="P618" s="47"/>
    </row>
    <row r="619" spans="1:16" ht="12" customHeight="1" x14ac:dyDescent="0.2">
      <c r="A619" s="172" t="s">
        <v>256</v>
      </c>
      <c r="B619" s="173"/>
      <c r="C619" s="33">
        <f t="shared" si="93"/>
        <v>0</v>
      </c>
      <c r="D619" s="33">
        <v>0</v>
      </c>
      <c r="E619" s="33">
        <v>0</v>
      </c>
      <c r="F619" s="33">
        <v>0</v>
      </c>
      <c r="G619" s="149"/>
      <c r="H619" s="149"/>
      <c r="I619" s="125"/>
      <c r="J619" s="125"/>
      <c r="N619" s="47"/>
      <c r="O619" s="47"/>
      <c r="P619" s="47"/>
    </row>
    <row r="620" spans="1:16" ht="12" customHeight="1" x14ac:dyDescent="0.2">
      <c r="A620" s="165" t="s">
        <v>257</v>
      </c>
      <c r="B620" s="165"/>
      <c r="C620" s="33">
        <f t="shared" si="93"/>
        <v>0</v>
      </c>
      <c r="D620" s="33">
        <v>0</v>
      </c>
      <c r="E620" s="33">
        <v>0</v>
      </c>
      <c r="F620" s="33">
        <v>0</v>
      </c>
      <c r="G620" s="149"/>
      <c r="H620" s="149"/>
      <c r="I620" s="126"/>
      <c r="J620" s="126"/>
      <c r="N620" s="47"/>
      <c r="O620" s="47"/>
      <c r="P620" s="47"/>
    </row>
    <row r="621" spans="1:16" ht="30" customHeight="1" x14ac:dyDescent="0.2">
      <c r="A621" s="75" t="s">
        <v>129</v>
      </c>
      <c r="B621" s="167" t="s">
        <v>93</v>
      </c>
      <c r="C621" s="168"/>
      <c r="D621" s="168"/>
      <c r="E621" s="168"/>
      <c r="F621" s="155"/>
      <c r="G621" s="149" t="s">
        <v>364</v>
      </c>
      <c r="H621" s="149" t="s">
        <v>310</v>
      </c>
      <c r="I621" s="149" t="s">
        <v>310</v>
      </c>
      <c r="J621" s="149" t="s">
        <v>310</v>
      </c>
      <c r="N621" s="47"/>
      <c r="O621" s="47"/>
      <c r="P621" s="47"/>
    </row>
    <row r="622" spans="1:16" x14ac:dyDescent="0.2">
      <c r="A622" s="165" t="s">
        <v>13</v>
      </c>
      <c r="B622" s="165"/>
      <c r="C622" s="33">
        <f t="shared" ref="C622:C628" si="94">D622+E622+F622</f>
        <v>0</v>
      </c>
      <c r="D622" s="33">
        <f>SUM(D623:D628)</f>
        <v>0</v>
      </c>
      <c r="E622" s="33">
        <f>SUM(E623:E628)</f>
        <v>0</v>
      </c>
      <c r="F622" s="33">
        <f>SUM(F623:F628)</f>
        <v>0</v>
      </c>
      <c r="G622" s="149"/>
      <c r="H622" s="149"/>
      <c r="I622" s="149"/>
      <c r="J622" s="149"/>
      <c r="N622" s="47"/>
      <c r="O622" s="47"/>
      <c r="P622" s="47"/>
    </row>
    <row r="623" spans="1:16" ht="12" customHeight="1" x14ac:dyDescent="0.2">
      <c r="A623" s="165" t="s">
        <v>3</v>
      </c>
      <c r="B623" s="165"/>
      <c r="C623" s="33">
        <f t="shared" si="94"/>
        <v>0</v>
      </c>
      <c r="D623" s="33">
        <v>0</v>
      </c>
      <c r="E623" s="33">
        <v>0</v>
      </c>
      <c r="F623" s="33">
        <v>0</v>
      </c>
      <c r="G623" s="149"/>
      <c r="H623" s="149"/>
      <c r="I623" s="149"/>
      <c r="J623" s="149"/>
      <c r="N623" s="47"/>
      <c r="O623" s="47"/>
      <c r="P623" s="47"/>
    </row>
    <row r="624" spans="1:16" s="22" customFormat="1" ht="27" customHeight="1" x14ac:dyDescent="0.2">
      <c r="A624" s="165" t="s">
        <v>10</v>
      </c>
      <c r="B624" s="165"/>
      <c r="C624" s="33">
        <f t="shared" si="94"/>
        <v>0</v>
      </c>
      <c r="D624" s="33">
        <v>0</v>
      </c>
      <c r="E624" s="33">
        <v>0</v>
      </c>
      <c r="F624" s="33">
        <v>0</v>
      </c>
      <c r="G624" s="149"/>
      <c r="H624" s="149"/>
      <c r="I624" s="149"/>
      <c r="J624" s="149"/>
      <c r="N624" s="47"/>
      <c r="O624" s="47"/>
      <c r="P624" s="47"/>
    </row>
    <row r="625" spans="1:16" ht="29.25" customHeight="1" x14ac:dyDescent="0.2">
      <c r="A625" s="165" t="s">
        <v>11</v>
      </c>
      <c r="B625" s="165"/>
      <c r="C625" s="33">
        <f t="shared" si="94"/>
        <v>0</v>
      </c>
      <c r="D625" s="33">
        <v>0</v>
      </c>
      <c r="E625" s="33">
        <v>0</v>
      </c>
      <c r="F625" s="33">
        <v>0</v>
      </c>
      <c r="G625" s="149"/>
      <c r="H625" s="149"/>
      <c r="I625" s="149"/>
      <c r="J625" s="149"/>
      <c r="N625" s="47"/>
      <c r="O625" s="47"/>
      <c r="P625" s="47"/>
    </row>
    <row r="626" spans="1:16" ht="12" customHeight="1" x14ac:dyDescent="0.2">
      <c r="A626" s="165" t="s">
        <v>12</v>
      </c>
      <c r="B626" s="165"/>
      <c r="C626" s="33">
        <f t="shared" si="94"/>
        <v>0</v>
      </c>
      <c r="D626" s="33">
        <v>0</v>
      </c>
      <c r="E626" s="33">
        <v>0</v>
      </c>
      <c r="F626" s="33">
        <v>0</v>
      </c>
      <c r="G626" s="149"/>
      <c r="H626" s="149"/>
      <c r="I626" s="149"/>
      <c r="J626" s="149"/>
      <c r="N626" s="47"/>
      <c r="O626" s="47"/>
      <c r="P626" s="47"/>
    </row>
    <row r="627" spans="1:16" ht="12" customHeight="1" x14ac:dyDescent="0.2">
      <c r="A627" s="172" t="s">
        <v>256</v>
      </c>
      <c r="B627" s="173"/>
      <c r="C627" s="33">
        <f t="shared" si="94"/>
        <v>0</v>
      </c>
      <c r="D627" s="33">
        <v>0</v>
      </c>
      <c r="E627" s="33">
        <v>0</v>
      </c>
      <c r="F627" s="33">
        <v>0</v>
      </c>
      <c r="G627" s="149"/>
      <c r="H627" s="149"/>
      <c r="I627" s="149"/>
      <c r="J627" s="149"/>
      <c r="N627" s="47"/>
      <c r="O627" s="47"/>
      <c r="P627" s="47"/>
    </row>
    <row r="628" spans="1:16" ht="12" customHeight="1" x14ac:dyDescent="0.2">
      <c r="A628" s="165" t="s">
        <v>257</v>
      </c>
      <c r="B628" s="165"/>
      <c r="C628" s="33">
        <f t="shared" si="94"/>
        <v>0</v>
      </c>
      <c r="D628" s="33">
        <v>0</v>
      </c>
      <c r="E628" s="33">
        <v>0</v>
      </c>
      <c r="F628" s="33">
        <v>0</v>
      </c>
      <c r="G628" s="149"/>
      <c r="H628" s="149"/>
      <c r="I628" s="149"/>
      <c r="J628" s="149"/>
      <c r="N628" s="47"/>
      <c r="O628" s="47"/>
      <c r="P628" s="47"/>
    </row>
    <row r="629" spans="1:16" x14ac:dyDescent="0.2">
      <c r="A629" s="84"/>
      <c r="B629" s="43" t="s">
        <v>283</v>
      </c>
      <c r="C629" s="60">
        <v>0</v>
      </c>
      <c r="D629" s="60">
        <v>0</v>
      </c>
      <c r="E629" s="60">
        <v>0</v>
      </c>
      <c r="F629" s="60">
        <v>0</v>
      </c>
      <c r="G629" s="78"/>
      <c r="H629" s="78"/>
      <c r="I629" s="76"/>
      <c r="J629" s="75"/>
      <c r="N629" s="47"/>
      <c r="O629" s="47"/>
      <c r="P629" s="47"/>
    </row>
    <row r="630" spans="1:16" ht="25.5" customHeight="1" x14ac:dyDescent="0.2">
      <c r="A630" s="75" t="s">
        <v>130</v>
      </c>
      <c r="B630" s="167" t="s">
        <v>368</v>
      </c>
      <c r="C630" s="168"/>
      <c r="D630" s="168"/>
      <c r="E630" s="168"/>
      <c r="F630" s="155"/>
      <c r="G630" s="217" t="s">
        <v>592</v>
      </c>
      <c r="H630" s="149" t="s">
        <v>328</v>
      </c>
      <c r="I630" s="111" t="s">
        <v>594</v>
      </c>
      <c r="J630" s="111" t="s">
        <v>595</v>
      </c>
      <c r="N630" s="47"/>
      <c r="O630" s="47"/>
      <c r="P630" s="47"/>
    </row>
    <row r="631" spans="1:16" x14ac:dyDescent="0.2">
      <c r="A631" s="165" t="s">
        <v>13</v>
      </c>
      <c r="B631" s="165"/>
      <c r="C631" s="33">
        <f t="shared" ref="C631:C637" si="95">D631+E631+F631</f>
        <v>100</v>
      </c>
      <c r="D631" s="33">
        <f>SUM(D632:D637)</f>
        <v>40</v>
      </c>
      <c r="E631" s="33">
        <f>SUM(E632:E637)</f>
        <v>30</v>
      </c>
      <c r="F631" s="33">
        <f>SUM(F632:F637)</f>
        <v>30</v>
      </c>
      <c r="G631" s="149"/>
      <c r="H631" s="149"/>
      <c r="I631" s="125"/>
      <c r="J631" s="125"/>
      <c r="N631" s="47"/>
      <c r="O631" s="47"/>
      <c r="P631" s="47"/>
    </row>
    <row r="632" spans="1:16" s="22" customFormat="1" ht="12" customHeight="1" x14ac:dyDescent="0.2">
      <c r="A632" s="165" t="s">
        <v>3</v>
      </c>
      <c r="B632" s="165"/>
      <c r="C632" s="33">
        <f t="shared" si="95"/>
        <v>0</v>
      </c>
      <c r="D632" s="33">
        <v>0</v>
      </c>
      <c r="E632" s="33">
        <v>0</v>
      </c>
      <c r="F632" s="33">
        <v>0</v>
      </c>
      <c r="G632" s="149"/>
      <c r="H632" s="149"/>
      <c r="I632" s="125"/>
      <c r="J632" s="125"/>
      <c r="N632" s="47"/>
      <c r="O632" s="47"/>
      <c r="P632" s="47"/>
    </row>
    <row r="633" spans="1:16" ht="27" customHeight="1" x14ac:dyDescent="0.2">
      <c r="A633" s="165" t="s">
        <v>10</v>
      </c>
      <c r="B633" s="165"/>
      <c r="C633" s="33">
        <f t="shared" si="95"/>
        <v>100</v>
      </c>
      <c r="D633" s="33">
        <v>40</v>
      </c>
      <c r="E633" s="33">
        <v>30</v>
      </c>
      <c r="F633" s="33">
        <v>30</v>
      </c>
      <c r="G633" s="149"/>
      <c r="H633" s="149"/>
      <c r="I633" s="125"/>
      <c r="J633" s="125"/>
      <c r="N633" s="47"/>
      <c r="O633" s="47"/>
      <c r="P633" s="47"/>
    </row>
    <row r="634" spans="1:16" ht="12" customHeight="1" x14ac:dyDescent="0.2">
      <c r="A634" s="165" t="s">
        <v>11</v>
      </c>
      <c r="B634" s="165"/>
      <c r="C634" s="33">
        <f t="shared" si="95"/>
        <v>0</v>
      </c>
      <c r="D634" s="33">
        <v>0</v>
      </c>
      <c r="E634" s="33">
        <v>0</v>
      </c>
      <c r="F634" s="33">
        <v>0</v>
      </c>
      <c r="G634" s="149"/>
      <c r="H634" s="149"/>
      <c r="I634" s="125"/>
      <c r="J634" s="125"/>
      <c r="N634" s="47"/>
      <c r="O634" s="47"/>
      <c r="P634" s="47"/>
    </row>
    <row r="635" spans="1:16" ht="12" customHeight="1" x14ac:dyDescent="0.2">
      <c r="A635" s="165" t="s">
        <v>12</v>
      </c>
      <c r="B635" s="165"/>
      <c r="C635" s="33">
        <f t="shared" si="95"/>
        <v>0</v>
      </c>
      <c r="D635" s="33">
        <v>0</v>
      </c>
      <c r="E635" s="33">
        <v>0</v>
      </c>
      <c r="F635" s="33">
        <v>0</v>
      </c>
      <c r="G635" s="149"/>
      <c r="H635" s="149"/>
      <c r="I635" s="125"/>
      <c r="J635" s="125"/>
      <c r="N635" s="47"/>
      <c r="O635" s="47"/>
      <c r="P635" s="47"/>
    </row>
    <row r="636" spans="1:16" ht="12" customHeight="1" x14ac:dyDescent="0.2">
      <c r="A636" s="172" t="s">
        <v>256</v>
      </c>
      <c r="B636" s="173"/>
      <c r="C636" s="33">
        <f t="shared" si="95"/>
        <v>0</v>
      </c>
      <c r="D636" s="33">
        <v>0</v>
      </c>
      <c r="E636" s="33">
        <v>0</v>
      </c>
      <c r="F636" s="33">
        <v>0</v>
      </c>
      <c r="G636" s="149"/>
      <c r="H636" s="149"/>
      <c r="I636" s="125"/>
      <c r="J636" s="125"/>
      <c r="N636" s="47"/>
      <c r="O636" s="47"/>
      <c r="P636" s="47"/>
    </row>
    <row r="637" spans="1:16" ht="12" customHeight="1" x14ac:dyDescent="0.2">
      <c r="A637" s="165" t="s">
        <v>257</v>
      </c>
      <c r="B637" s="165"/>
      <c r="C637" s="33">
        <f t="shared" si="95"/>
        <v>0</v>
      </c>
      <c r="D637" s="33">
        <v>0</v>
      </c>
      <c r="E637" s="33">
        <v>0</v>
      </c>
      <c r="F637" s="33">
        <v>0</v>
      </c>
      <c r="G637" s="149"/>
      <c r="H637" s="149"/>
      <c r="I637" s="126"/>
      <c r="J637" s="126"/>
      <c r="N637" s="47"/>
      <c r="O637" s="47"/>
      <c r="P637" s="47"/>
    </row>
    <row r="638" spans="1:16" x14ac:dyDescent="0.2">
      <c r="A638" s="82"/>
      <c r="B638" s="88" t="s">
        <v>525</v>
      </c>
      <c r="C638" s="48">
        <v>100</v>
      </c>
      <c r="D638" s="48">
        <v>40</v>
      </c>
      <c r="E638" s="48">
        <v>30</v>
      </c>
      <c r="F638" s="48">
        <v>30</v>
      </c>
      <c r="G638" s="78"/>
      <c r="H638" s="78"/>
      <c r="I638" s="76"/>
      <c r="J638" s="75"/>
      <c r="N638" s="47"/>
      <c r="O638" s="47"/>
      <c r="P638" s="47"/>
    </row>
    <row r="639" spans="1:16" ht="12" customHeight="1" x14ac:dyDescent="0.2">
      <c r="A639" s="75" t="s">
        <v>131</v>
      </c>
      <c r="B639" s="167" t="s">
        <v>94</v>
      </c>
      <c r="C639" s="168"/>
      <c r="D639" s="168"/>
      <c r="E639" s="168"/>
      <c r="F639" s="155"/>
      <c r="G639" s="149" t="s">
        <v>592</v>
      </c>
      <c r="H639" s="149" t="s">
        <v>168</v>
      </c>
      <c r="I639" s="111" t="s">
        <v>594</v>
      </c>
      <c r="J639" s="111" t="s">
        <v>595</v>
      </c>
      <c r="N639" s="47"/>
      <c r="O639" s="47"/>
      <c r="P639" s="47"/>
    </row>
    <row r="640" spans="1:16" x14ac:dyDescent="0.2">
      <c r="A640" s="165" t="s">
        <v>13</v>
      </c>
      <c r="B640" s="165"/>
      <c r="C640" s="33">
        <f t="shared" ref="C640:C646" si="96">D640+E640+F640</f>
        <v>1640</v>
      </c>
      <c r="D640" s="33">
        <f>SUM(D641:D646)</f>
        <v>640</v>
      </c>
      <c r="E640" s="33">
        <f>SUM(E641:E646)</f>
        <v>500</v>
      </c>
      <c r="F640" s="33">
        <f>SUM(F641:F646)</f>
        <v>500</v>
      </c>
      <c r="G640" s="149"/>
      <c r="H640" s="149"/>
      <c r="I640" s="125"/>
      <c r="J640" s="125"/>
      <c r="N640" s="47"/>
      <c r="O640" s="47"/>
      <c r="P640" s="47"/>
    </row>
    <row r="641" spans="1:16" ht="26.25" customHeight="1" x14ac:dyDescent="0.2">
      <c r="A641" s="165" t="s">
        <v>3</v>
      </c>
      <c r="B641" s="165"/>
      <c r="C641" s="33">
        <f t="shared" si="96"/>
        <v>0</v>
      </c>
      <c r="D641" s="33">
        <v>0</v>
      </c>
      <c r="E641" s="33">
        <v>0</v>
      </c>
      <c r="F641" s="33">
        <v>0</v>
      </c>
      <c r="G641" s="149"/>
      <c r="H641" s="149"/>
      <c r="I641" s="125"/>
      <c r="J641" s="125"/>
      <c r="N641" s="47"/>
      <c r="O641" s="47"/>
      <c r="P641" s="47"/>
    </row>
    <row r="642" spans="1:16" ht="12" customHeight="1" x14ac:dyDescent="0.2">
      <c r="A642" s="165" t="s">
        <v>10</v>
      </c>
      <c r="B642" s="165"/>
      <c r="C642" s="33">
        <f t="shared" si="96"/>
        <v>1640</v>
      </c>
      <c r="D642" s="33">
        <v>640</v>
      </c>
      <c r="E642" s="33">
        <v>500</v>
      </c>
      <c r="F642" s="33">
        <v>500</v>
      </c>
      <c r="G642" s="149"/>
      <c r="H642" s="149"/>
      <c r="I642" s="125"/>
      <c r="J642" s="125"/>
      <c r="N642" s="47"/>
      <c r="O642" s="47"/>
      <c r="P642" s="47"/>
    </row>
    <row r="643" spans="1:16" ht="12" customHeight="1" x14ac:dyDescent="0.2">
      <c r="A643" s="165" t="s">
        <v>11</v>
      </c>
      <c r="B643" s="165"/>
      <c r="C643" s="33">
        <f t="shared" si="96"/>
        <v>0</v>
      </c>
      <c r="D643" s="33">
        <v>0</v>
      </c>
      <c r="E643" s="33">
        <v>0</v>
      </c>
      <c r="F643" s="33">
        <v>0</v>
      </c>
      <c r="G643" s="149"/>
      <c r="H643" s="149"/>
      <c r="I643" s="125"/>
      <c r="J643" s="125"/>
      <c r="N643" s="47"/>
      <c r="O643" s="47"/>
      <c r="P643" s="47"/>
    </row>
    <row r="644" spans="1:16" ht="12" customHeight="1" x14ac:dyDescent="0.2">
      <c r="A644" s="165" t="s">
        <v>12</v>
      </c>
      <c r="B644" s="165"/>
      <c r="C644" s="33">
        <f t="shared" si="96"/>
        <v>0</v>
      </c>
      <c r="D644" s="33">
        <v>0</v>
      </c>
      <c r="E644" s="33">
        <v>0</v>
      </c>
      <c r="F644" s="33">
        <v>0</v>
      </c>
      <c r="G644" s="149"/>
      <c r="H644" s="149"/>
      <c r="I644" s="125"/>
      <c r="J644" s="125"/>
      <c r="N644" s="47"/>
      <c r="O644" s="47"/>
      <c r="P644" s="47"/>
    </row>
    <row r="645" spans="1:16" ht="12" customHeight="1" x14ac:dyDescent="0.2">
      <c r="A645" s="172" t="s">
        <v>256</v>
      </c>
      <c r="B645" s="173"/>
      <c r="C645" s="33">
        <f t="shared" si="96"/>
        <v>0</v>
      </c>
      <c r="D645" s="33">
        <v>0</v>
      </c>
      <c r="E645" s="33">
        <v>0</v>
      </c>
      <c r="F645" s="33">
        <v>0</v>
      </c>
      <c r="G645" s="149"/>
      <c r="H645" s="149"/>
      <c r="I645" s="125"/>
      <c r="J645" s="125"/>
      <c r="N645" s="47"/>
      <c r="O645" s="47"/>
      <c r="P645" s="47"/>
    </row>
    <row r="646" spans="1:16" ht="12" customHeight="1" x14ac:dyDescent="0.2">
      <c r="A646" s="165" t="s">
        <v>257</v>
      </c>
      <c r="B646" s="165"/>
      <c r="C646" s="33">
        <f t="shared" si="96"/>
        <v>0</v>
      </c>
      <c r="D646" s="33">
        <v>0</v>
      </c>
      <c r="E646" s="33">
        <v>0</v>
      </c>
      <c r="F646" s="33">
        <v>0</v>
      </c>
      <c r="G646" s="149"/>
      <c r="H646" s="149"/>
      <c r="I646" s="126"/>
      <c r="J646" s="126"/>
      <c r="N646" s="47"/>
      <c r="O646" s="47"/>
      <c r="P646" s="47"/>
    </row>
    <row r="647" spans="1:16" x14ac:dyDescent="0.2">
      <c r="A647" s="77"/>
      <c r="B647" s="77" t="s">
        <v>329</v>
      </c>
      <c r="C647" s="33">
        <v>1640</v>
      </c>
      <c r="D647" s="33">
        <v>640</v>
      </c>
      <c r="E647" s="33">
        <v>500</v>
      </c>
      <c r="F647" s="33">
        <v>500</v>
      </c>
      <c r="G647" s="78"/>
      <c r="H647" s="78"/>
      <c r="I647" s="76"/>
      <c r="J647" s="76"/>
      <c r="N647" s="47"/>
      <c r="O647" s="47"/>
      <c r="P647" s="47"/>
    </row>
    <row r="648" spans="1:16" ht="12" customHeight="1" x14ac:dyDescent="0.2">
      <c r="A648" s="75" t="s">
        <v>132</v>
      </c>
      <c r="B648" s="167" t="s">
        <v>95</v>
      </c>
      <c r="C648" s="168"/>
      <c r="D648" s="168"/>
      <c r="E648" s="168"/>
      <c r="F648" s="155"/>
      <c r="G648" s="149" t="s">
        <v>592</v>
      </c>
      <c r="H648" s="149" t="s">
        <v>300</v>
      </c>
      <c r="I648" s="111" t="s">
        <v>594</v>
      </c>
      <c r="J648" s="111" t="s">
        <v>595</v>
      </c>
      <c r="N648" s="47"/>
      <c r="O648" s="47"/>
      <c r="P648" s="47"/>
    </row>
    <row r="649" spans="1:16" ht="12" customHeight="1" x14ac:dyDescent="0.2">
      <c r="A649" s="165" t="s">
        <v>13</v>
      </c>
      <c r="B649" s="165"/>
      <c r="C649" s="33">
        <f t="shared" ref="C649:C655" si="97">D649+E649+F649</f>
        <v>2600</v>
      </c>
      <c r="D649" s="33">
        <f>SUM(D650:D655)</f>
        <v>1000</v>
      </c>
      <c r="E649" s="33">
        <f>SUM(E650:E655)</f>
        <v>800</v>
      </c>
      <c r="F649" s="33">
        <f>SUM(F650:F655)</f>
        <v>800</v>
      </c>
      <c r="G649" s="149"/>
      <c r="H649" s="149"/>
      <c r="I649" s="125"/>
      <c r="J649" s="125"/>
      <c r="N649" s="47"/>
      <c r="O649" s="47"/>
      <c r="P649" s="47"/>
    </row>
    <row r="650" spans="1:16" ht="12" customHeight="1" x14ac:dyDescent="0.2">
      <c r="A650" s="165" t="s">
        <v>3</v>
      </c>
      <c r="B650" s="165"/>
      <c r="C650" s="33">
        <f t="shared" si="97"/>
        <v>0</v>
      </c>
      <c r="D650" s="33">
        <v>0</v>
      </c>
      <c r="E650" s="33">
        <v>0</v>
      </c>
      <c r="F650" s="33">
        <v>0</v>
      </c>
      <c r="G650" s="149"/>
      <c r="H650" s="149"/>
      <c r="I650" s="125"/>
      <c r="J650" s="125"/>
      <c r="N650" s="47"/>
      <c r="O650" s="47"/>
      <c r="P650" s="47"/>
    </row>
    <row r="651" spans="1:16" ht="12" customHeight="1" x14ac:dyDescent="0.2">
      <c r="A651" s="165" t="s">
        <v>10</v>
      </c>
      <c r="B651" s="165"/>
      <c r="C651" s="33">
        <f t="shared" si="97"/>
        <v>2600</v>
      </c>
      <c r="D651" s="33">
        <v>1000</v>
      </c>
      <c r="E651" s="33">
        <v>800</v>
      </c>
      <c r="F651" s="33">
        <v>800</v>
      </c>
      <c r="G651" s="149"/>
      <c r="H651" s="149"/>
      <c r="I651" s="125"/>
      <c r="J651" s="125"/>
      <c r="N651" s="47"/>
      <c r="O651" s="47"/>
      <c r="P651" s="47"/>
    </row>
    <row r="652" spans="1:16" ht="12" customHeight="1" x14ac:dyDescent="0.2">
      <c r="A652" s="165" t="s">
        <v>11</v>
      </c>
      <c r="B652" s="165"/>
      <c r="C652" s="33">
        <f t="shared" si="97"/>
        <v>0</v>
      </c>
      <c r="D652" s="33">
        <v>0</v>
      </c>
      <c r="E652" s="33">
        <v>0</v>
      </c>
      <c r="F652" s="33">
        <v>0</v>
      </c>
      <c r="G652" s="149"/>
      <c r="H652" s="149"/>
      <c r="I652" s="125"/>
      <c r="J652" s="125"/>
      <c r="N652" s="47"/>
      <c r="O652" s="47"/>
      <c r="P652" s="47"/>
    </row>
    <row r="653" spans="1:16" ht="12" customHeight="1" x14ac:dyDescent="0.2">
      <c r="A653" s="165" t="s">
        <v>12</v>
      </c>
      <c r="B653" s="165"/>
      <c r="C653" s="33">
        <f t="shared" si="97"/>
        <v>0</v>
      </c>
      <c r="D653" s="33">
        <v>0</v>
      </c>
      <c r="E653" s="33">
        <v>0</v>
      </c>
      <c r="F653" s="33">
        <v>0</v>
      </c>
      <c r="G653" s="149"/>
      <c r="H653" s="149"/>
      <c r="I653" s="125"/>
      <c r="J653" s="125"/>
      <c r="N653" s="47"/>
      <c r="O653" s="47"/>
      <c r="P653" s="47"/>
    </row>
    <row r="654" spans="1:16" ht="12" customHeight="1" x14ac:dyDescent="0.2">
      <c r="A654" s="172" t="s">
        <v>256</v>
      </c>
      <c r="B654" s="173"/>
      <c r="C654" s="33">
        <f t="shared" si="97"/>
        <v>0</v>
      </c>
      <c r="D654" s="33">
        <v>0</v>
      </c>
      <c r="E654" s="33">
        <v>0</v>
      </c>
      <c r="F654" s="33">
        <v>0</v>
      </c>
      <c r="G654" s="149"/>
      <c r="H654" s="149"/>
      <c r="I654" s="125"/>
      <c r="J654" s="125"/>
      <c r="N654" s="47"/>
      <c r="O654" s="47"/>
      <c r="P654" s="47"/>
    </row>
    <row r="655" spans="1:16" ht="12" customHeight="1" x14ac:dyDescent="0.2">
      <c r="A655" s="165" t="s">
        <v>257</v>
      </c>
      <c r="B655" s="165"/>
      <c r="C655" s="33">
        <f t="shared" si="97"/>
        <v>0</v>
      </c>
      <c r="D655" s="33">
        <v>0</v>
      </c>
      <c r="E655" s="33">
        <v>0</v>
      </c>
      <c r="F655" s="33">
        <v>0</v>
      </c>
      <c r="G655" s="149"/>
      <c r="H655" s="149"/>
      <c r="I655" s="126"/>
      <c r="J655" s="126"/>
      <c r="N655" s="47"/>
      <c r="O655" s="47"/>
      <c r="P655" s="47"/>
    </row>
    <row r="656" spans="1:16" ht="12" customHeight="1" x14ac:dyDescent="0.2">
      <c r="A656" s="77"/>
      <c r="B656" s="77" t="s">
        <v>330</v>
      </c>
      <c r="C656" s="33">
        <v>2600</v>
      </c>
      <c r="D656" s="33">
        <v>1000</v>
      </c>
      <c r="E656" s="33">
        <v>800</v>
      </c>
      <c r="F656" s="33">
        <v>800</v>
      </c>
      <c r="G656" s="78"/>
      <c r="H656" s="78"/>
      <c r="I656" s="75"/>
      <c r="J656" s="75"/>
      <c r="N656" s="47"/>
      <c r="O656" s="47"/>
      <c r="P656" s="47"/>
    </row>
    <row r="657" spans="1:16" ht="12" customHeight="1" x14ac:dyDescent="0.2">
      <c r="A657" s="75" t="s">
        <v>133</v>
      </c>
      <c r="B657" s="167" t="s">
        <v>271</v>
      </c>
      <c r="C657" s="168"/>
      <c r="D657" s="168"/>
      <c r="E657" s="168"/>
      <c r="F657" s="155"/>
      <c r="G657" s="149" t="s">
        <v>592</v>
      </c>
      <c r="H657" s="149" t="s">
        <v>169</v>
      </c>
      <c r="I657" s="111" t="s">
        <v>594</v>
      </c>
      <c r="J657" s="111" t="s">
        <v>595</v>
      </c>
      <c r="N657" s="47"/>
      <c r="O657" s="47"/>
      <c r="P657" s="47"/>
    </row>
    <row r="658" spans="1:16" ht="12" customHeight="1" x14ac:dyDescent="0.2">
      <c r="A658" s="165" t="s">
        <v>13</v>
      </c>
      <c r="B658" s="165"/>
      <c r="C658" s="33">
        <f t="shared" ref="C658:C664" si="98">D658+E658+F658</f>
        <v>210</v>
      </c>
      <c r="D658" s="33">
        <f>SUM(D659:D664)</f>
        <v>70</v>
      </c>
      <c r="E658" s="33">
        <f>SUM(E659:E664)</f>
        <v>70</v>
      </c>
      <c r="F658" s="33">
        <f>SUM(F659:F664)</f>
        <v>70</v>
      </c>
      <c r="G658" s="149"/>
      <c r="H658" s="149"/>
      <c r="I658" s="125"/>
      <c r="J658" s="125"/>
      <c r="N658" s="47"/>
      <c r="O658" s="47"/>
      <c r="P658" s="47"/>
    </row>
    <row r="659" spans="1:16" ht="15" customHeight="1" x14ac:dyDescent="0.2">
      <c r="A659" s="165" t="s">
        <v>3</v>
      </c>
      <c r="B659" s="165"/>
      <c r="C659" s="33">
        <f t="shared" si="98"/>
        <v>0</v>
      </c>
      <c r="D659" s="33">
        <v>0</v>
      </c>
      <c r="E659" s="33">
        <v>0</v>
      </c>
      <c r="F659" s="33">
        <v>0</v>
      </c>
      <c r="G659" s="149"/>
      <c r="H659" s="149"/>
      <c r="I659" s="125"/>
      <c r="J659" s="125"/>
      <c r="N659" s="47"/>
      <c r="O659" s="47"/>
      <c r="P659" s="47"/>
    </row>
    <row r="660" spans="1:16" ht="17.25" customHeight="1" x14ac:dyDescent="0.2">
      <c r="A660" s="165" t="s">
        <v>10</v>
      </c>
      <c r="B660" s="165"/>
      <c r="C660" s="33">
        <f t="shared" si="98"/>
        <v>210</v>
      </c>
      <c r="D660" s="33">
        <v>70</v>
      </c>
      <c r="E660" s="33">
        <v>70</v>
      </c>
      <c r="F660" s="33">
        <v>70</v>
      </c>
      <c r="G660" s="149"/>
      <c r="H660" s="149"/>
      <c r="I660" s="125"/>
      <c r="J660" s="125"/>
      <c r="N660" s="47"/>
      <c r="O660" s="47"/>
      <c r="P660" s="47"/>
    </row>
    <row r="661" spans="1:16" ht="16.5" customHeight="1" x14ac:dyDescent="0.2">
      <c r="A661" s="165" t="s">
        <v>11</v>
      </c>
      <c r="B661" s="165"/>
      <c r="C661" s="33">
        <f t="shared" si="98"/>
        <v>0</v>
      </c>
      <c r="D661" s="33">
        <v>0</v>
      </c>
      <c r="E661" s="33">
        <v>0</v>
      </c>
      <c r="F661" s="33">
        <v>0</v>
      </c>
      <c r="G661" s="149"/>
      <c r="H661" s="149"/>
      <c r="I661" s="125"/>
      <c r="J661" s="125"/>
      <c r="N661" s="47"/>
      <c r="O661" s="47"/>
      <c r="P661" s="47"/>
    </row>
    <row r="662" spans="1:16" ht="15" customHeight="1" x14ac:dyDescent="0.2">
      <c r="A662" s="165" t="s">
        <v>12</v>
      </c>
      <c r="B662" s="165"/>
      <c r="C662" s="33">
        <f t="shared" si="98"/>
        <v>0</v>
      </c>
      <c r="D662" s="33">
        <v>0</v>
      </c>
      <c r="E662" s="33">
        <v>0</v>
      </c>
      <c r="F662" s="33">
        <v>0</v>
      </c>
      <c r="G662" s="149"/>
      <c r="H662" s="149"/>
      <c r="I662" s="125"/>
      <c r="J662" s="125"/>
      <c r="N662" s="47"/>
      <c r="O662" s="47"/>
      <c r="P662" s="47"/>
    </row>
    <row r="663" spans="1:16" ht="15" customHeight="1" x14ac:dyDescent="0.2">
      <c r="A663" s="172" t="s">
        <v>256</v>
      </c>
      <c r="B663" s="173"/>
      <c r="C663" s="33">
        <f t="shared" si="98"/>
        <v>0</v>
      </c>
      <c r="D663" s="33">
        <v>0</v>
      </c>
      <c r="E663" s="33">
        <v>0</v>
      </c>
      <c r="F663" s="33">
        <v>0</v>
      </c>
      <c r="G663" s="149"/>
      <c r="H663" s="149"/>
      <c r="I663" s="125"/>
      <c r="J663" s="125"/>
      <c r="N663" s="47"/>
      <c r="O663" s="47"/>
      <c r="P663" s="47"/>
    </row>
    <row r="664" spans="1:16" ht="13.5" customHeight="1" x14ac:dyDescent="0.2">
      <c r="A664" s="165" t="s">
        <v>257</v>
      </c>
      <c r="B664" s="165"/>
      <c r="C664" s="33">
        <f t="shared" si="98"/>
        <v>0</v>
      </c>
      <c r="D664" s="33">
        <v>0</v>
      </c>
      <c r="E664" s="33">
        <v>0</v>
      </c>
      <c r="F664" s="33">
        <v>0</v>
      </c>
      <c r="G664" s="149"/>
      <c r="H664" s="149"/>
      <c r="I664" s="126"/>
      <c r="J664" s="126"/>
      <c r="N664" s="47"/>
      <c r="O664" s="47"/>
      <c r="P664" s="47"/>
    </row>
    <row r="665" spans="1:16" ht="18.75" customHeight="1" x14ac:dyDescent="0.2">
      <c r="A665" s="77"/>
      <c r="B665" s="79" t="s">
        <v>526</v>
      </c>
      <c r="C665" s="91">
        <v>210</v>
      </c>
      <c r="D665" s="91">
        <v>70</v>
      </c>
      <c r="E665" s="91">
        <v>70</v>
      </c>
      <c r="F665" s="41">
        <v>70</v>
      </c>
      <c r="G665" s="78"/>
      <c r="H665" s="78"/>
      <c r="I665" s="75"/>
      <c r="J665" s="75"/>
      <c r="N665" s="47"/>
      <c r="O665" s="47"/>
      <c r="P665" s="47"/>
    </row>
    <row r="666" spans="1:16" ht="4.5" customHeight="1" x14ac:dyDescent="0.2">
      <c r="A666" s="218"/>
      <c r="B666" s="221" t="s">
        <v>570</v>
      </c>
      <c r="C666" s="222"/>
      <c r="D666" s="222"/>
      <c r="E666" s="222"/>
      <c r="F666" s="223"/>
      <c r="G666" s="149" t="s">
        <v>592</v>
      </c>
      <c r="H666" s="149" t="s">
        <v>310</v>
      </c>
      <c r="I666" s="142" t="s">
        <v>310</v>
      </c>
      <c r="J666" s="141" t="s">
        <v>527</v>
      </c>
      <c r="N666" s="47"/>
      <c r="O666" s="47"/>
      <c r="P666" s="47"/>
    </row>
    <row r="667" spans="1:16" ht="11.25" customHeight="1" x14ac:dyDescent="0.2">
      <c r="A667" s="219"/>
      <c r="B667" s="224"/>
      <c r="C667" s="225"/>
      <c r="D667" s="225"/>
      <c r="E667" s="225"/>
      <c r="F667" s="226"/>
      <c r="G667" s="149"/>
      <c r="H667" s="149"/>
      <c r="I667" s="142"/>
      <c r="J667" s="142"/>
      <c r="N667" s="47"/>
      <c r="O667" s="47"/>
      <c r="P667" s="47"/>
    </row>
    <row r="668" spans="1:16" ht="12" hidden="1" customHeight="1" x14ac:dyDescent="0.2">
      <c r="A668" s="219"/>
      <c r="B668" s="224"/>
      <c r="C668" s="225"/>
      <c r="D668" s="225"/>
      <c r="E668" s="225"/>
      <c r="F668" s="226"/>
      <c r="G668" s="149"/>
      <c r="H668" s="149"/>
      <c r="I668" s="142"/>
      <c r="J668" s="142"/>
      <c r="N668" s="47"/>
      <c r="O668" s="47"/>
      <c r="P668" s="47"/>
    </row>
    <row r="669" spans="1:16" ht="9.75" hidden="1" customHeight="1" x14ac:dyDescent="0.2">
      <c r="A669" s="219"/>
      <c r="B669" s="224"/>
      <c r="C669" s="225"/>
      <c r="D669" s="225"/>
      <c r="E669" s="225"/>
      <c r="F669" s="226"/>
      <c r="G669" s="149"/>
      <c r="H669" s="149"/>
      <c r="I669" s="142"/>
      <c r="J669" s="142"/>
      <c r="N669" s="47"/>
      <c r="O669" s="47"/>
      <c r="P669" s="47"/>
    </row>
    <row r="670" spans="1:16" ht="6.75" customHeight="1" x14ac:dyDescent="0.2">
      <c r="A670" s="219"/>
      <c r="B670" s="224"/>
      <c r="C670" s="225"/>
      <c r="D670" s="225"/>
      <c r="E670" s="225"/>
      <c r="F670" s="226"/>
      <c r="G670" s="149"/>
      <c r="H670" s="149"/>
      <c r="I670" s="142"/>
      <c r="J670" s="142"/>
      <c r="N670" s="47"/>
      <c r="O670" s="47"/>
      <c r="P670" s="47"/>
    </row>
    <row r="671" spans="1:16" ht="6" customHeight="1" x14ac:dyDescent="0.2">
      <c r="A671" s="219"/>
      <c r="B671" s="224"/>
      <c r="C671" s="225"/>
      <c r="D671" s="225"/>
      <c r="E671" s="225"/>
      <c r="F671" s="226"/>
      <c r="G671" s="149"/>
      <c r="H671" s="149"/>
      <c r="I671" s="142"/>
      <c r="J671" s="142"/>
      <c r="N671" s="47"/>
      <c r="O671" s="47"/>
      <c r="P671" s="47"/>
    </row>
    <row r="672" spans="1:16" ht="47.25" customHeight="1" x14ac:dyDescent="0.2">
      <c r="A672" s="220"/>
      <c r="B672" s="227"/>
      <c r="C672" s="228"/>
      <c r="D672" s="228"/>
      <c r="E672" s="228"/>
      <c r="F672" s="229"/>
      <c r="G672" s="149"/>
      <c r="H672" s="149"/>
      <c r="I672" s="142"/>
      <c r="J672" s="142"/>
      <c r="N672" s="47"/>
      <c r="O672" s="47"/>
      <c r="P672" s="47"/>
    </row>
    <row r="673" spans="1:16" ht="15" customHeight="1" x14ac:dyDescent="0.2">
      <c r="A673" s="75" t="s">
        <v>134</v>
      </c>
      <c r="B673" s="167" t="s">
        <v>97</v>
      </c>
      <c r="C673" s="168"/>
      <c r="D673" s="168"/>
      <c r="E673" s="168"/>
      <c r="F673" s="155"/>
      <c r="G673" s="149" t="s">
        <v>588</v>
      </c>
      <c r="H673" s="149" t="s">
        <v>310</v>
      </c>
      <c r="I673" s="142" t="s">
        <v>310</v>
      </c>
      <c r="J673" s="142" t="s">
        <v>310</v>
      </c>
      <c r="N673" s="47"/>
      <c r="O673" s="47"/>
      <c r="P673" s="47"/>
    </row>
    <row r="674" spans="1:16" ht="15" customHeight="1" x14ac:dyDescent="0.2">
      <c r="A674" s="165" t="s">
        <v>13</v>
      </c>
      <c r="B674" s="165"/>
      <c r="C674" s="33">
        <f t="shared" ref="C674:C680" si="99">D674+E674+F674</f>
        <v>0</v>
      </c>
      <c r="D674" s="33">
        <f>SUM(D675:D680)</f>
        <v>0</v>
      </c>
      <c r="E674" s="33">
        <f>SUM(E675:E680)</f>
        <v>0</v>
      </c>
      <c r="F674" s="33">
        <f>SUM(F675:F680)</f>
        <v>0</v>
      </c>
      <c r="G674" s="149"/>
      <c r="H674" s="149"/>
      <c r="I674" s="142"/>
      <c r="J674" s="142"/>
      <c r="N674" s="47"/>
      <c r="O674" s="47"/>
      <c r="P674" s="47"/>
    </row>
    <row r="675" spans="1:16" ht="12" customHeight="1" x14ac:dyDescent="0.2">
      <c r="A675" s="165" t="s">
        <v>3</v>
      </c>
      <c r="B675" s="165"/>
      <c r="C675" s="33">
        <f t="shared" si="99"/>
        <v>0</v>
      </c>
      <c r="D675" s="33">
        <v>0</v>
      </c>
      <c r="E675" s="33">
        <v>0</v>
      </c>
      <c r="F675" s="33">
        <v>0</v>
      </c>
      <c r="G675" s="149"/>
      <c r="H675" s="149"/>
      <c r="I675" s="142"/>
      <c r="J675" s="142"/>
      <c r="N675" s="47"/>
      <c r="O675" s="47"/>
      <c r="P675" s="47"/>
    </row>
    <row r="676" spans="1:16" ht="12" customHeight="1" x14ac:dyDescent="0.2">
      <c r="A676" s="165" t="s">
        <v>10</v>
      </c>
      <c r="B676" s="165"/>
      <c r="C676" s="33">
        <f t="shared" si="99"/>
        <v>0</v>
      </c>
      <c r="D676" s="33">
        <v>0</v>
      </c>
      <c r="E676" s="33">
        <v>0</v>
      </c>
      <c r="F676" s="33">
        <v>0</v>
      </c>
      <c r="G676" s="149"/>
      <c r="H676" s="149"/>
      <c r="I676" s="142"/>
      <c r="J676" s="142"/>
      <c r="N676" s="47"/>
      <c r="O676" s="47"/>
      <c r="P676" s="47"/>
    </row>
    <row r="677" spans="1:16" ht="12" customHeight="1" x14ac:dyDescent="0.2">
      <c r="A677" s="165" t="s">
        <v>11</v>
      </c>
      <c r="B677" s="165"/>
      <c r="C677" s="33">
        <f t="shared" si="99"/>
        <v>0</v>
      </c>
      <c r="D677" s="33">
        <v>0</v>
      </c>
      <c r="E677" s="33">
        <v>0</v>
      </c>
      <c r="F677" s="33">
        <v>0</v>
      </c>
      <c r="G677" s="149"/>
      <c r="H677" s="149"/>
      <c r="I677" s="142"/>
      <c r="J677" s="142"/>
      <c r="N677" s="47"/>
      <c r="O677" s="47"/>
      <c r="P677" s="47"/>
    </row>
    <row r="678" spans="1:16" ht="12" customHeight="1" x14ac:dyDescent="0.2">
      <c r="A678" s="165" t="s">
        <v>12</v>
      </c>
      <c r="B678" s="165"/>
      <c r="C678" s="33">
        <f t="shared" si="99"/>
        <v>0</v>
      </c>
      <c r="D678" s="33">
        <v>0</v>
      </c>
      <c r="E678" s="33">
        <v>0</v>
      </c>
      <c r="F678" s="33">
        <v>0</v>
      </c>
      <c r="G678" s="149"/>
      <c r="H678" s="149"/>
      <c r="I678" s="142"/>
      <c r="J678" s="142"/>
      <c r="N678" s="47"/>
      <c r="O678" s="47"/>
      <c r="P678" s="47"/>
    </row>
    <row r="679" spans="1:16" ht="12" customHeight="1" x14ac:dyDescent="0.2">
      <c r="A679" s="172" t="s">
        <v>256</v>
      </c>
      <c r="B679" s="173"/>
      <c r="C679" s="33">
        <f t="shared" si="99"/>
        <v>0</v>
      </c>
      <c r="D679" s="33">
        <v>0</v>
      </c>
      <c r="E679" s="33">
        <v>0</v>
      </c>
      <c r="F679" s="33">
        <v>0</v>
      </c>
      <c r="G679" s="149"/>
      <c r="H679" s="149"/>
      <c r="I679" s="142"/>
      <c r="J679" s="142"/>
      <c r="N679" s="47"/>
      <c r="O679" s="47"/>
      <c r="P679" s="47"/>
    </row>
    <row r="680" spans="1:16" ht="12" customHeight="1" x14ac:dyDescent="0.2">
      <c r="A680" s="165" t="s">
        <v>257</v>
      </c>
      <c r="B680" s="165"/>
      <c r="C680" s="33">
        <f t="shared" si="99"/>
        <v>0</v>
      </c>
      <c r="D680" s="33">
        <v>0</v>
      </c>
      <c r="E680" s="33">
        <v>0</v>
      </c>
      <c r="F680" s="33">
        <v>0</v>
      </c>
      <c r="G680" s="149"/>
      <c r="H680" s="149"/>
      <c r="I680" s="142"/>
      <c r="J680" s="142"/>
      <c r="N680" s="47"/>
      <c r="O680" s="47"/>
      <c r="P680" s="47"/>
    </row>
    <row r="681" spans="1:16" ht="12" customHeight="1" x14ac:dyDescent="0.2">
      <c r="A681" s="75" t="s">
        <v>218</v>
      </c>
      <c r="B681" s="167" t="s">
        <v>217</v>
      </c>
      <c r="C681" s="168"/>
      <c r="D681" s="168"/>
      <c r="E681" s="168"/>
      <c r="F681" s="155"/>
      <c r="G681" s="149" t="s">
        <v>588</v>
      </c>
      <c r="H681" s="149" t="s">
        <v>310</v>
      </c>
      <c r="I681" s="142" t="s">
        <v>310</v>
      </c>
      <c r="J681" s="142" t="s">
        <v>310</v>
      </c>
      <c r="N681" s="47"/>
      <c r="O681" s="47"/>
      <c r="P681" s="47"/>
    </row>
    <row r="682" spans="1:16" ht="12" customHeight="1" x14ac:dyDescent="0.2">
      <c r="A682" s="165" t="s">
        <v>13</v>
      </c>
      <c r="B682" s="165"/>
      <c r="C682" s="33">
        <f t="shared" ref="C682:C688" si="100">D682+E682+F682</f>
        <v>0</v>
      </c>
      <c r="D682" s="33">
        <f>SUM(D683:D688)</f>
        <v>0</v>
      </c>
      <c r="E682" s="33">
        <f>SUM(E683:E688)</f>
        <v>0</v>
      </c>
      <c r="F682" s="33">
        <f>SUM(F683:F688)</f>
        <v>0</v>
      </c>
      <c r="G682" s="149"/>
      <c r="H682" s="149"/>
      <c r="I682" s="142"/>
      <c r="J682" s="142"/>
      <c r="N682" s="47"/>
      <c r="O682" s="47"/>
      <c r="P682" s="47"/>
    </row>
    <row r="683" spans="1:16" ht="14.25" customHeight="1" x14ac:dyDescent="0.2">
      <c r="A683" s="165" t="s">
        <v>3</v>
      </c>
      <c r="B683" s="165"/>
      <c r="C683" s="33">
        <f t="shared" si="100"/>
        <v>0</v>
      </c>
      <c r="D683" s="33">
        <v>0</v>
      </c>
      <c r="E683" s="33">
        <v>0</v>
      </c>
      <c r="F683" s="33">
        <v>0</v>
      </c>
      <c r="G683" s="149"/>
      <c r="H683" s="149"/>
      <c r="I683" s="142"/>
      <c r="J683" s="142"/>
      <c r="N683" s="47"/>
      <c r="O683" s="47"/>
      <c r="P683" s="47"/>
    </row>
    <row r="684" spans="1:16" ht="12" customHeight="1" x14ac:dyDescent="0.2">
      <c r="A684" s="165" t="s">
        <v>10</v>
      </c>
      <c r="B684" s="165"/>
      <c r="C684" s="33">
        <f t="shared" si="100"/>
        <v>0</v>
      </c>
      <c r="D684" s="33">
        <v>0</v>
      </c>
      <c r="E684" s="33">
        <v>0</v>
      </c>
      <c r="F684" s="33">
        <v>0</v>
      </c>
      <c r="G684" s="149"/>
      <c r="H684" s="149"/>
      <c r="I684" s="142"/>
      <c r="J684" s="142"/>
      <c r="N684" s="47"/>
      <c r="O684" s="47"/>
      <c r="P684" s="47"/>
    </row>
    <row r="685" spans="1:16" ht="12" customHeight="1" x14ac:dyDescent="0.2">
      <c r="A685" s="165" t="s">
        <v>11</v>
      </c>
      <c r="B685" s="165"/>
      <c r="C685" s="33">
        <f t="shared" si="100"/>
        <v>0</v>
      </c>
      <c r="D685" s="33">
        <v>0</v>
      </c>
      <c r="E685" s="33">
        <v>0</v>
      </c>
      <c r="F685" s="33">
        <v>0</v>
      </c>
      <c r="G685" s="149"/>
      <c r="H685" s="149"/>
      <c r="I685" s="142"/>
      <c r="J685" s="142"/>
      <c r="N685" s="47"/>
      <c r="O685" s="47"/>
      <c r="P685" s="47"/>
    </row>
    <row r="686" spans="1:16" ht="12" customHeight="1" x14ac:dyDescent="0.2">
      <c r="A686" s="165" t="s">
        <v>12</v>
      </c>
      <c r="B686" s="165"/>
      <c r="C686" s="33">
        <f t="shared" si="100"/>
        <v>0</v>
      </c>
      <c r="D686" s="33">
        <v>0</v>
      </c>
      <c r="E686" s="33">
        <v>0</v>
      </c>
      <c r="F686" s="33">
        <v>0</v>
      </c>
      <c r="G686" s="149"/>
      <c r="H686" s="149"/>
      <c r="I686" s="142"/>
      <c r="J686" s="142"/>
      <c r="N686" s="47"/>
      <c r="O686" s="47"/>
      <c r="P686" s="47"/>
    </row>
    <row r="687" spans="1:16" ht="12" customHeight="1" x14ac:dyDescent="0.2">
      <c r="A687" s="172" t="s">
        <v>256</v>
      </c>
      <c r="B687" s="173"/>
      <c r="C687" s="33">
        <f t="shared" si="100"/>
        <v>0</v>
      </c>
      <c r="D687" s="33">
        <v>0</v>
      </c>
      <c r="E687" s="33">
        <v>0</v>
      </c>
      <c r="F687" s="33">
        <v>0</v>
      </c>
      <c r="G687" s="149"/>
      <c r="H687" s="149"/>
      <c r="I687" s="142"/>
      <c r="J687" s="142"/>
      <c r="N687" s="47"/>
      <c r="O687" s="47"/>
      <c r="P687" s="47"/>
    </row>
    <row r="688" spans="1:16" ht="29.25" customHeight="1" x14ac:dyDescent="0.2">
      <c r="A688" s="165" t="s">
        <v>257</v>
      </c>
      <c r="B688" s="165"/>
      <c r="C688" s="33">
        <f t="shared" si="100"/>
        <v>0</v>
      </c>
      <c r="D688" s="33">
        <v>0</v>
      </c>
      <c r="E688" s="33">
        <v>0</v>
      </c>
      <c r="F688" s="33">
        <v>0</v>
      </c>
      <c r="G688" s="149"/>
      <c r="H688" s="149"/>
      <c r="I688" s="142"/>
      <c r="J688" s="142"/>
      <c r="N688" s="47"/>
      <c r="O688" s="47"/>
      <c r="P688" s="47"/>
    </row>
    <row r="689" spans="1:16" x14ac:dyDescent="0.2">
      <c r="A689" s="75" t="s">
        <v>528</v>
      </c>
      <c r="B689" s="167" t="s">
        <v>272</v>
      </c>
      <c r="C689" s="168"/>
      <c r="D689" s="168"/>
      <c r="E689" s="168"/>
      <c r="F689" s="155"/>
      <c r="G689" s="149" t="s">
        <v>592</v>
      </c>
      <c r="H689" s="149" t="s">
        <v>645</v>
      </c>
      <c r="I689" s="111" t="s">
        <v>594</v>
      </c>
      <c r="J689" s="111" t="s">
        <v>595</v>
      </c>
      <c r="N689" s="47"/>
      <c r="O689" s="47"/>
      <c r="P689" s="47"/>
    </row>
    <row r="690" spans="1:16" s="22" customFormat="1" ht="13.5" customHeight="1" x14ac:dyDescent="0.2">
      <c r="A690" s="165" t="s">
        <v>13</v>
      </c>
      <c r="B690" s="165"/>
      <c r="C690" s="33">
        <f t="shared" ref="C690:C696" si="101">D690+E690+F690</f>
        <v>420</v>
      </c>
      <c r="D690" s="33">
        <f>SUM(D691:D696)</f>
        <v>140</v>
      </c>
      <c r="E690" s="33">
        <f>SUM(E691:E696)</f>
        <v>140</v>
      </c>
      <c r="F690" s="33">
        <f>SUM(F691:F696)</f>
        <v>140</v>
      </c>
      <c r="G690" s="149"/>
      <c r="H690" s="149"/>
      <c r="I690" s="125"/>
      <c r="J690" s="125"/>
      <c r="N690" s="47"/>
      <c r="O690" s="47"/>
      <c r="P690" s="47"/>
    </row>
    <row r="691" spans="1:16" ht="13.5" customHeight="1" x14ac:dyDescent="0.2">
      <c r="A691" s="165" t="s">
        <v>3</v>
      </c>
      <c r="B691" s="165"/>
      <c r="C691" s="33">
        <f t="shared" si="101"/>
        <v>0</v>
      </c>
      <c r="D691" s="33">
        <v>0</v>
      </c>
      <c r="E691" s="33">
        <v>0</v>
      </c>
      <c r="F691" s="33">
        <v>0</v>
      </c>
      <c r="G691" s="149"/>
      <c r="H691" s="149"/>
      <c r="I691" s="125"/>
      <c r="J691" s="125"/>
      <c r="N691" s="47"/>
      <c r="O691" s="47"/>
      <c r="P691" s="47"/>
    </row>
    <row r="692" spans="1:16" ht="12" customHeight="1" x14ac:dyDescent="0.2">
      <c r="A692" s="165" t="s">
        <v>10</v>
      </c>
      <c r="B692" s="165"/>
      <c r="C692" s="33">
        <f t="shared" si="101"/>
        <v>420</v>
      </c>
      <c r="D692" s="33">
        <v>140</v>
      </c>
      <c r="E692" s="33">
        <v>140</v>
      </c>
      <c r="F692" s="33">
        <v>140</v>
      </c>
      <c r="G692" s="149"/>
      <c r="H692" s="149"/>
      <c r="I692" s="125"/>
      <c r="J692" s="125"/>
      <c r="N692" s="47"/>
      <c r="O692" s="47"/>
      <c r="P692" s="47"/>
    </row>
    <row r="693" spans="1:16" ht="12" customHeight="1" x14ac:dyDescent="0.2">
      <c r="A693" s="165" t="s">
        <v>11</v>
      </c>
      <c r="B693" s="165"/>
      <c r="C693" s="33">
        <f t="shared" si="101"/>
        <v>0</v>
      </c>
      <c r="D693" s="33">
        <v>0</v>
      </c>
      <c r="E693" s="33">
        <v>0</v>
      </c>
      <c r="F693" s="33">
        <v>0</v>
      </c>
      <c r="G693" s="149"/>
      <c r="H693" s="149"/>
      <c r="I693" s="125"/>
      <c r="J693" s="125"/>
      <c r="N693" s="47"/>
      <c r="O693" s="47"/>
      <c r="P693" s="47"/>
    </row>
    <row r="694" spans="1:16" ht="12" customHeight="1" x14ac:dyDescent="0.2">
      <c r="A694" s="165" t="s">
        <v>12</v>
      </c>
      <c r="B694" s="165"/>
      <c r="C694" s="33">
        <f t="shared" si="101"/>
        <v>0</v>
      </c>
      <c r="D694" s="33">
        <v>0</v>
      </c>
      <c r="E694" s="33">
        <v>0</v>
      </c>
      <c r="F694" s="33">
        <v>0</v>
      </c>
      <c r="G694" s="149"/>
      <c r="H694" s="149"/>
      <c r="I694" s="125"/>
      <c r="J694" s="125"/>
      <c r="N694" s="47"/>
      <c r="O694" s="47"/>
      <c r="P694" s="47"/>
    </row>
    <row r="695" spans="1:16" ht="12" customHeight="1" x14ac:dyDescent="0.2">
      <c r="A695" s="172" t="s">
        <v>256</v>
      </c>
      <c r="B695" s="173"/>
      <c r="C695" s="33">
        <f t="shared" si="101"/>
        <v>0</v>
      </c>
      <c r="D695" s="33">
        <v>0</v>
      </c>
      <c r="E695" s="33">
        <v>0</v>
      </c>
      <c r="F695" s="33">
        <v>0</v>
      </c>
      <c r="G695" s="149"/>
      <c r="H695" s="149"/>
      <c r="I695" s="125"/>
      <c r="J695" s="125"/>
      <c r="N695" s="47"/>
      <c r="O695" s="47"/>
      <c r="P695" s="47"/>
    </row>
    <row r="696" spans="1:16" ht="24" customHeight="1" x14ac:dyDescent="0.2">
      <c r="A696" s="165" t="s">
        <v>257</v>
      </c>
      <c r="B696" s="165"/>
      <c r="C696" s="33">
        <f t="shared" si="101"/>
        <v>0</v>
      </c>
      <c r="D696" s="33">
        <v>0</v>
      </c>
      <c r="E696" s="33">
        <v>0</v>
      </c>
      <c r="F696" s="33">
        <v>0</v>
      </c>
      <c r="G696" s="149"/>
      <c r="H696" s="149"/>
      <c r="I696" s="126"/>
      <c r="J696" s="126"/>
      <c r="N696" s="47"/>
      <c r="O696" s="47"/>
      <c r="P696" s="47"/>
    </row>
    <row r="697" spans="1:16" ht="12" customHeight="1" x14ac:dyDescent="0.2">
      <c r="A697" s="82"/>
      <c r="B697" s="88" t="s">
        <v>284</v>
      </c>
      <c r="C697" s="48">
        <v>420</v>
      </c>
      <c r="D697" s="48">
        <v>140</v>
      </c>
      <c r="E697" s="48">
        <v>140</v>
      </c>
      <c r="F697" s="48">
        <v>0</v>
      </c>
      <c r="G697" s="78"/>
      <c r="H697" s="78"/>
      <c r="I697" s="76"/>
      <c r="J697" s="75"/>
      <c r="N697" s="47"/>
      <c r="O697" s="47"/>
      <c r="P697" s="47"/>
    </row>
    <row r="698" spans="1:16" ht="12" customHeight="1" x14ac:dyDescent="0.2">
      <c r="A698" s="34" t="s">
        <v>135</v>
      </c>
      <c r="B698" s="150" t="s">
        <v>274</v>
      </c>
      <c r="C698" s="151"/>
      <c r="D698" s="151"/>
      <c r="E698" s="151"/>
      <c r="F698" s="187"/>
      <c r="G698" s="127" t="s">
        <v>607</v>
      </c>
      <c r="H698" s="127" t="s">
        <v>609</v>
      </c>
      <c r="I698" s="141" t="s">
        <v>481</v>
      </c>
      <c r="J698" s="141" t="s">
        <v>482</v>
      </c>
      <c r="N698" s="47"/>
      <c r="O698" s="47"/>
      <c r="P698" s="47"/>
    </row>
    <row r="699" spans="1:16" ht="25.5" customHeight="1" x14ac:dyDescent="0.2">
      <c r="A699" s="165" t="s">
        <v>13</v>
      </c>
      <c r="B699" s="165"/>
      <c r="C699" s="33">
        <f t="shared" ref="C699:C705" si="102">D699+E699+F699</f>
        <v>88.277999999999992</v>
      </c>
      <c r="D699" s="33">
        <f>SUM(D708,D718)</f>
        <v>29.425999999999998</v>
      </c>
      <c r="E699" s="33">
        <f>SUM(E708,E718)</f>
        <v>29.425999999999998</v>
      </c>
      <c r="F699" s="33">
        <f>SUM(F708,F718)</f>
        <v>29.425999999999998</v>
      </c>
      <c r="G699" s="128"/>
      <c r="H699" s="128"/>
      <c r="I699" s="141"/>
      <c r="J699" s="141"/>
      <c r="N699" s="47"/>
      <c r="O699" s="47"/>
      <c r="P699" s="47"/>
    </row>
    <row r="700" spans="1:16" ht="12" customHeight="1" x14ac:dyDescent="0.2">
      <c r="A700" s="165" t="s">
        <v>3</v>
      </c>
      <c r="B700" s="165"/>
      <c r="C700" s="33">
        <f t="shared" si="102"/>
        <v>0</v>
      </c>
      <c r="D700" s="33">
        <f t="shared" ref="D700:E703" si="103">SUM(D709,D719)</f>
        <v>0</v>
      </c>
      <c r="E700" s="33">
        <f t="shared" si="103"/>
        <v>0</v>
      </c>
      <c r="F700" s="33">
        <v>0</v>
      </c>
      <c r="G700" s="128"/>
      <c r="H700" s="128"/>
      <c r="I700" s="141"/>
      <c r="J700" s="141"/>
      <c r="N700" s="47"/>
      <c r="O700" s="47"/>
      <c r="P700" s="47"/>
    </row>
    <row r="701" spans="1:16" ht="12" customHeight="1" x14ac:dyDescent="0.2">
      <c r="A701" s="165" t="s">
        <v>10</v>
      </c>
      <c r="B701" s="165"/>
      <c r="C701" s="33">
        <f t="shared" si="102"/>
        <v>88.277999999999992</v>
      </c>
      <c r="D701" s="33">
        <f t="shared" si="103"/>
        <v>29.425999999999998</v>
      </c>
      <c r="E701" s="33">
        <f t="shared" si="103"/>
        <v>29.425999999999998</v>
      </c>
      <c r="F701" s="33">
        <f>SUM(F710,F720)</f>
        <v>29.425999999999998</v>
      </c>
      <c r="G701" s="128"/>
      <c r="H701" s="128"/>
      <c r="I701" s="141"/>
      <c r="J701" s="141"/>
      <c r="N701" s="47"/>
      <c r="O701" s="47"/>
      <c r="P701" s="47"/>
    </row>
    <row r="702" spans="1:16" ht="12" customHeight="1" x14ac:dyDescent="0.2">
      <c r="A702" s="165" t="s">
        <v>11</v>
      </c>
      <c r="B702" s="165"/>
      <c r="C702" s="33">
        <f t="shared" si="102"/>
        <v>0</v>
      </c>
      <c r="D702" s="33">
        <f t="shared" si="103"/>
        <v>0</v>
      </c>
      <c r="E702" s="33">
        <f t="shared" si="103"/>
        <v>0</v>
      </c>
      <c r="F702" s="33">
        <v>0</v>
      </c>
      <c r="G702" s="128"/>
      <c r="H702" s="128"/>
      <c r="I702" s="141"/>
      <c r="J702" s="141"/>
      <c r="N702" s="47"/>
      <c r="O702" s="47"/>
      <c r="P702" s="47"/>
    </row>
    <row r="703" spans="1:16" ht="12" customHeight="1" x14ac:dyDescent="0.2">
      <c r="A703" s="165" t="s">
        <v>12</v>
      </c>
      <c r="B703" s="165"/>
      <c r="C703" s="33">
        <f t="shared" si="102"/>
        <v>0</v>
      </c>
      <c r="D703" s="33">
        <f t="shared" si="103"/>
        <v>0</v>
      </c>
      <c r="E703" s="33">
        <f t="shared" si="103"/>
        <v>0</v>
      </c>
      <c r="F703" s="33">
        <v>0</v>
      </c>
      <c r="G703" s="128"/>
      <c r="H703" s="128"/>
      <c r="I703" s="141"/>
      <c r="J703" s="141"/>
      <c r="N703" s="47"/>
      <c r="O703" s="47"/>
      <c r="P703" s="47"/>
    </row>
    <row r="704" spans="1:16" ht="12" customHeight="1" x14ac:dyDescent="0.2">
      <c r="A704" s="172" t="s">
        <v>256</v>
      </c>
      <c r="B704" s="173"/>
      <c r="C704" s="33">
        <f t="shared" si="102"/>
        <v>0</v>
      </c>
      <c r="D704" s="33">
        <v>0</v>
      </c>
      <c r="E704" s="33">
        <v>0</v>
      </c>
      <c r="F704" s="33">
        <v>0</v>
      </c>
      <c r="G704" s="128"/>
      <c r="H704" s="128"/>
      <c r="I704" s="141"/>
      <c r="J704" s="141"/>
      <c r="N704" s="47"/>
      <c r="O704" s="47"/>
      <c r="P704" s="47"/>
    </row>
    <row r="705" spans="1:16" ht="12" customHeight="1" x14ac:dyDescent="0.2">
      <c r="A705" s="165" t="s">
        <v>257</v>
      </c>
      <c r="B705" s="165"/>
      <c r="C705" s="33">
        <f t="shared" si="102"/>
        <v>0</v>
      </c>
      <c r="D705" s="33">
        <f>SUM(D714,D724)</f>
        <v>0</v>
      </c>
      <c r="E705" s="33">
        <f>SUM(E714,E724)</f>
        <v>0</v>
      </c>
      <c r="F705" s="33">
        <v>0</v>
      </c>
      <c r="G705" s="128"/>
      <c r="H705" s="128"/>
      <c r="I705" s="141"/>
      <c r="J705" s="141"/>
      <c r="N705" s="47"/>
      <c r="O705" s="47"/>
      <c r="P705" s="47"/>
    </row>
    <row r="706" spans="1:16" ht="93.75" customHeight="1" x14ac:dyDescent="0.2">
      <c r="A706" s="82"/>
      <c r="B706" s="88" t="s">
        <v>331</v>
      </c>
      <c r="C706" s="42">
        <v>61.277999999999999</v>
      </c>
      <c r="D706" s="48">
        <f>D701</f>
        <v>29.425999999999998</v>
      </c>
      <c r="E706" s="48">
        <f>E701</f>
        <v>29.425999999999998</v>
      </c>
      <c r="F706" s="48">
        <f>F701</f>
        <v>29.425999999999998</v>
      </c>
      <c r="G706" s="129"/>
      <c r="H706" s="129"/>
      <c r="I706" s="76"/>
      <c r="J706" s="75"/>
      <c r="N706" s="47"/>
      <c r="O706" s="47"/>
      <c r="P706" s="47"/>
    </row>
    <row r="707" spans="1:16" s="22" customFormat="1" ht="24" customHeight="1" x14ac:dyDescent="0.2">
      <c r="A707" s="75" t="s">
        <v>136</v>
      </c>
      <c r="B707" s="167" t="s">
        <v>77</v>
      </c>
      <c r="C707" s="168"/>
      <c r="D707" s="168"/>
      <c r="E707" s="168"/>
      <c r="F707" s="155"/>
      <c r="G707" s="149" t="s">
        <v>592</v>
      </c>
      <c r="H707" s="149" t="s">
        <v>332</v>
      </c>
      <c r="I707" s="111" t="s">
        <v>594</v>
      </c>
      <c r="J707" s="111" t="s">
        <v>595</v>
      </c>
      <c r="N707" s="47"/>
      <c r="O707" s="47"/>
      <c r="P707" s="47"/>
    </row>
    <row r="708" spans="1:16" s="22" customFormat="1" ht="24" customHeight="1" x14ac:dyDescent="0.2">
      <c r="A708" s="165" t="s">
        <v>13</v>
      </c>
      <c r="B708" s="165"/>
      <c r="C708" s="33">
        <f t="shared" ref="C708:C714" si="104">D708+E708+F708</f>
        <v>88.277999999999992</v>
      </c>
      <c r="D708" s="33">
        <f>SUM(D709:D714)</f>
        <v>29.425999999999998</v>
      </c>
      <c r="E708" s="33">
        <f>SUM(E709:E714)</f>
        <v>29.425999999999998</v>
      </c>
      <c r="F708" s="33">
        <f>SUM(F709:F714)</f>
        <v>29.425999999999998</v>
      </c>
      <c r="G708" s="149"/>
      <c r="H708" s="149"/>
      <c r="I708" s="125"/>
      <c r="J708" s="125"/>
      <c r="N708" s="47"/>
      <c r="O708" s="47"/>
      <c r="P708" s="47"/>
    </row>
    <row r="709" spans="1:16" ht="17.25" customHeight="1" x14ac:dyDescent="0.2">
      <c r="A709" s="165" t="s">
        <v>3</v>
      </c>
      <c r="B709" s="165"/>
      <c r="C709" s="33">
        <f t="shared" si="104"/>
        <v>0</v>
      </c>
      <c r="D709" s="33">
        <v>0</v>
      </c>
      <c r="E709" s="33">
        <v>0</v>
      </c>
      <c r="F709" s="33">
        <v>0</v>
      </c>
      <c r="G709" s="149"/>
      <c r="H709" s="149"/>
      <c r="I709" s="125"/>
      <c r="J709" s="125"/>
      <c r="N709" s="47"/>
      <c r="O709" s="47"/>
      <c r="P709" s="47"/>
    </row>
    <row r="710" spans="1:16" ht="20.25" customHeight="1" x14ac:dyDescent="0.2">
      <c r="A710" s="165" t="s">
        <v>10</v>
      </c>
      <c r="B710" s="165"/>
      <c r="C710" s="33">
        <f t="shared" si="104"/>
        <v>88.277999999999992</v>
      </c>
      <c r="D710" s="33">
        <v>29.425999999999998</v>
      </c>
      <c r="E710" s="33">
        <v>29.425999999999998</v>
      </c>
      <c r="F710" s="33">
        <v>29.425999999999998</v>
      </c>
      <c r="G710" s="149"/>
      <c r="H710" s="149"/>
      <c r="I710" s="125"/>
      <c r="J710" s="125"/>
      <c r="N710" s="47"/>
      <c r="O710" s="47"/>
      <c r="P710" s="47"/>
    </row>
    <row r="711" spans="1:16" ht="12" customHeight="1" x14ac:dyDescent="0.2">
      <c r="A711" s="165" t="s">
        <v>11</v>
      </c>
      <c r="B711" s="165"/>
      <c r="C711" s="33">
        <f t="shared" si="104"/>
        <v>0</v>
      </c>
      <c r="D711" s="33">
        <v>0</v>
      </c>
      <c r="E711" s="33">
        <v>0</v>
      </c>
      <c r="F711" s="33">
        <v>0</v>
      </c>
      <c r="G711" s="149"/>
      <c r="H711" s="149"/>
      <c r="I711" s="125"/>
      <c r="J711" s="125"/>
      <c r="N711" s="47"/>
      <c r="O711" s="47"/>
      <c r="P711" s="47"/>
    </row>
    <row r="712" spans="1:16" ht="12.75" customHeight="1" x14ac:dyDescent="0.2">
      <c r="A712" s="165" t="s">
        <v>12</v>
      </c>
      <c r="B712" s="165"/>
      <c r="C712" s="33">
        <f t="shared" si="104"/>
        <v>0</v>
      </c>
      <c r="D712" s="33">
        <v>0</v>
      </c>
      <c r="E712" s="33">
        <v>0</v>
      </c>
      <c r="F712" s="33">
        <v>0</v>
      </c>
      <c r="G712" s="149"/>
      <c r="H712" s="149"/>
      <c r="I712" s="125"/>
      <c r="J712" s="125"/>
      <c r="N712" s="47"/>
      <c r="O712" s="47"/>
      <c r="P712" s="47"/>
    </row>
    <row r="713" spans="1:16" ht="12" customHeight="1" x14ac:dyDescent="0.2">
      <c r="A713" s="172" t="s">
        <v>256</v>
      </c>
      <c r="B713" s="173"/>
      <c r="C713" s="33">
        <f t="shared" si="104"/>
        <v>0</v>
      </c>
      <c r="D713" s="33">
        <v>0</v>
      </c>
      <c r="E713" s="33">
        <v>0</v>
      </c>
      <c r="F713" s="33">
        <v>0</v>
      </c>
      <c r="G713" s="149"/>
      <c r="H713" s="149"/>
      <c r="I713" s="125"/>
      <c r="J713" s="125"/>
      <c r="N713" s="47"/>
      <c r="O713" s="47"/>
      <c r="P713" s="47"/>
    </row>
    <row r="714" spans="1:16" x14ac:dyDescent="0.2">
      <c r="A714" s="165" t="s">
        <v>257</v>
      </c>
      <c r="B714" s="165"/>
      <c r="C714" s="33">
        <f t="shared" si="104"/>
        <v>0</v>
      </c>
      <c r="D714" s="33">
        <v>0</v>
      </c>
      <c r="E714" s="33">
        <v>0</v>
      </c>
      <c r="F714" s="33">
        <v>0</v>
      </c>
      <c r="G714" s="149"/>
      <c r="H714" s="149"/>
      <c r="I714" s="126"/>
      <c r="J714" s="126"/>
      <c r="N714" s="47"/>
      <c r="O714" s="47"/>
      <c r="P714" s="47"/>
    </row>
    <row r="715" spans="1:16" ht="22.5" customHeight="1" x14ac:dyDescent="0.2">
      <c r="A715" s="79"/>
      <c r="B715" s="77" t="s">
        <v>333</v>
      </c>
      <c r="C715" s="33">
        <v>61.277999999999999</v>
      </c>
      <c r="D715" s="33">
        <v>29.425999999999998</v>
      </c>
      <c r="E715" s="33">
        <v>29.425999999999998</v>
      </c>
      <c r="F715" s="33">
        <v>29.425999999999998</v>
      </c>
      <c r="G715" s="78"/>
      <c r="H715" s="78"/>
      <c r="I715" s="76"/>
      <c r="J715" s="76"/>
      <c r="N715" s="47"/>
      <c r="O715" s="47"/>
      <c r="P715" s="47"/>
    </row>
    <row r="716" spans="1:16" ht="75" customHeight="1" x14ac:dyDescent="0.2">
      <c r="A716" s="183" t="s">
        <v>571</v>
      </c>
      <c r="B716" s="184"/>
      <c r="C716" s="184"/>
      <c r="D716" s="184"/>
      <c r="E716" s="184"/>
      <c r="F716" s="185"/>
      <c r="G716" s="78" t="s">
        <v>592</v>
      </c>
      <c r="H716" s="78" t="s">
        <v>310</v>
      </c>
      <c r="I716" s="76" t="s">
        <v>310</v>
      </c>
      <c r="J716" s="75" t="s">
        <v>504</v>
      </c>
      <c r="N716" s="47"/>
      <c r="O716" s="47"/>
      <c r="P716" s="47"/>
    </row>
    <row r="717" spans="1:16" x14ac:dyDescent="0.2">
      <c r="A717" s="75" t="s">
        <v>137</v>
      </c>
      <c r="B717" s="167" t="s">
        <v>275</v>
      </c>
      <c r="C717" s="168"/>
      <c r="D717" s="168"/>
      <c r="E717" s="168"/>
      <c r="F717" s="155"/>
      <c r="G717" s="149" t="s">
        <v>592</v>
      </c>
      <c r="H717" s="149" t="s">
        <v>310</v>
      </c>
      <c r="I717" s="142" t="s">
        <v>310</v>
      </c>
      <c r="J717" s="142" t="s">
        <v>310</v>
      </c>
      <c r="N717" s="47"/>
      <c r="O717" s="47"/>
      <c r="P717" s="47"/>
    </row>
    <row r="718" spans="1:16" ht="19.5" customHeight="1" x14ac:dyDescent="0.2">
      <c r="A718" s="165" t="s">
        <v>13</v>
      </c>
      <c r="B718" s="165"/>
      <c r="C718" s="33">
        <f t="shared" ref="C718:C724" si="105">D718+E718+F718</f>
        <v>0</v>
      </c>
      <c r="D718" s="33">
        <f>SUM(D719:D724)</f>
        <v>0</v>
      </c>
      <c r="E718" s="33">
        <f>SUM(E719:E724)</f>
        <v>0</v>
      </c>
      <c r="F718" s="33">
        <f>SUM(F719:F724)</f>
        <v>0</v>
      </c>
      <c r="G718" s="149"/>
      <c r="H718" s="149"/>
      <c r="I718" s="142"/>
      <c r="J718" s="142"/>
      <c r="N718" s="47"/>
      <c r="O718" s="47"/>
      <c r="P718" s="47"/>
    </row>
    <row r="719" spans="1:16" ht="12" customHeight="1" x14ac:dyDescent="0.2">
      <c r="A719" s="165" t="s">
        <v>3</v>
      </c>
      <c r="B719" s="165"/>
      <c r="C719" s="33">
        <f t="shared" si="105"/>
        <v>0</v>
      </c>
      <c r="D719" s="33">
        <v>0</v>
      </c>
      <c r="E719" s="33">
        <v>0</v>
      </c>
      <c r="F719" s="33">
        <f>SUM(G719,H719,I719,J719)</f>
        <v>0</v>
      </c>
      <c r="G719" s="149"/>
      <c r="H719" s="149"/>
      <c r="I719" s="142"/>
      <c r="J719" s="142"/>
      <c r="N719" s="47"/>
      <c r="O719" s="47"/>
      <c r="P719" s="47"/>
    </row>
    <row r="720" spans="1:16" ht="12" customHeight="1" x14ac:dyDescent="0.2">
      <c r="A720" s="165" t="s">
        <v>10</v>
      </c>
      <c r="B720" s="165"/>
      <c r="C720" s="33">
        <f t="shared" si="105"/>
        <v>0</v>
      </c>
      <c r="D720" s="33">
        <v>0</v>
      </c>
      <c r="E720" s="33">
        <v>0</v>
      </c>
      <c r="F720" s="33">
        <v>0</v>
      </c>
      <c r="G720" s="149"/>
      <c r="H720" s="149"/>
      <c r="I720" s="142"/>
      <c r="J720" s="142"/>
      <c r="N720" s="47"/>
      <c r="O720" s="47"/>
      <c r="P720" s="47"/>
    </row>
    <row r="721" spans="1:33" ht="12" customHeight="1" x14ac:dyDescent="0.2">
      <c r="A721" s="165" t="s">
        <v>11</v>
      </c>
      <c r="B721" s="165"/>
      <c r="C721" s="33">
        <f t="shared" si="105"/>
        <v>0</v>
      </c>
      <c r="D721" s="33">
        <v>0</v>
      </c>
      <c r="E721" s="33">
        <v>0</v>
      </c>
      <c r="F721" s="33">
        <f>SUM(G721,H721,I721,J721)</f>
        <v>0</v>
      </c>
      <c r="G721" s="149"/>
      <c r="H721" s="149"/>
      <c r="I721" s="142"/>
      <c r="J721" s="142"/>
      <c r="N721" s="47"/>
      <c r="O721" s="47"/>
      <c r="P721" s="47"/>
    </row>
    <row r="722" spans="1:33" ht="12" customHeight="1" x14ac:dyDescent="0.2">
      <c r="A722" s="165" t="s">
        <v>12</v>
      </c>
      <c r="B722" s="165"/>
      <c r="C722" s="33">
        <f t="shared" si="105"/>
        <v>0</v>
      </c>
      <c r="D722" s="33">
        <v>0</v>
      </c>
      <c r="E722" s="33">
        <v>0</v>
      </c>
      <c r="F722" s="33">
        <f>SUM(G722,H722,I722,J722)</f>
        <v>0</v>
      </c>
      <c r="G722" s="149"/>
      <c r="H722" s="149"/>
      <c r="I722" s="142"/>
      <c r="J722" s="142"/>
      <c r="N722" s="47"/>
      <c r="O722" s="47"/>
      <c r="P722" s="47"/>
    </row>
    <row r="723" spans="1:33" ht="12" customHeight="1" x14ac:dyDescent="0.2">
      <c r="A723" s="172" t="s">
        <v>256</v>
      </c>
      <c r="B723" s="173"/>
      <c r="C723" s="33">
        <f t="shared" si="105"/>
        <v>0</v>
      </c>
      <c r="D723" s="33">
        <v>0</v>
      </c>
      <c r="E723" s="33">
        <v>0</v>
      </c>
      <c r="F723" s="33">
        <v>0</v>
      </c>
      <c r="G723" s="149"/>
      <c r="H723" s="149"/>
      <c r="I723" s="142"/>
      <c r="J723" s="142"/>
      <c r="N723" s="47"/>
      <c r="O723" s="47"/>
      <c r="P723" s="47"/>
    </row>
    <row r="724" spans="1:33" x14ac:dyDescent="0.2">
      <c r="A724" s="165" t="s">
        <v>257</v>
      </c>
      <c r="B724" s="165"/>
      <c r="C724" s="33">
        <f t="shared" si="105"/>
        <v>0</v>
      </c>
      <c r="D724" s="33">
        <v>0</v>
      </c>
      <c r="E724" s="33">
        <v>0</v>
      </c>
      <c r="F724" s="33">
        <v>0</v>
      </c>
      <c r="G724" s="149"/>
      <c r="H724" s="149"/>
      <c r="I724" s="142"/>
      <c r="J724" s="142"/>
      <c r="N724" s="47"/>
      <c r="O724" s="47"/>
      <c r="P724" s="47"/>
    </row>
    <row r="725" spans="1:33" ht="72" customHeight="1" x14ac:dyDescent="0.2">
      <c r="A725" s="61" t="s">
        <v>468</v>
      </c>
      <c r="B725" s="191" t="s">
        <v>469</v>
      </c>
      <c r="C725" s="192"/>
      <c r="D725" s="192"/>
      <c r="E725" s="192"/>
      <c r="F725" s="193"/>
      <c r="G725" s="78" t="s">
        <v>589</v>
      </c>
      <c r="H725" s="78" t="s">
        <v>486</v>
      </c>
      <c r="I725" s="75" t="s">
        <v>651</v>
      </c>
      <c r="J725" s="75" t="s">
        <v>482</v>
      </c>
      <c r="N725" s="47"/>
      <c r="O725" s="47"/>
      <c r="P725" s="47"/>
    </row>
    <row r="726" spans="1:33" ht="19.5" customHeight="1" x14ac:dyDescent="0.2">
      <c r="A726" s="75" t="s">
        <v>529</v>
      </c>
      <c r="B726" s="167" t="s">
        <v>470</v>
      </c>
      <c r="C726" s="168"/>
      <c r="D726" s="168"/>
      <c r="E726" s="168"/>
      <c r="F726" s="155"/>
      <c r="G726" s="149" t="s">
        <v>585</v>
      </c>
      <c r="H726" s="149" t="s">
        <v>486</v>
      </c>
      <c r="I726" s="111" t="s">
        <v>594</v>
      </c>
      <c r="J726" s="111" t="s">
        <v>595</v>
      </c>
      <c r="N726" s="47"/>
      <c r="O726" s="47"/>
      <c r="P726" s="47"/>
    </row>
    <row r="727" spans="1:33" x14ac:dyDescent="0.2">
      <c r="A727" s="165" t="s">
        <v>13</v>
      </c>
      <c r="B727" s="165"/>
      <c r="C727" s="33">
        <f t="shared" ref="C727:C733" si="106">D727+E727+F727</f>
        <v>517.47368000000006</v>
      </c>
      <c r="D727" s="33">
        <f>SUM(D728:D733)</f>
        <v>517.47368000000006</v>
      </c>
      <c r="E727" s="33">
        <f>SUM(E728:E733)</f>
        <v>0</v>
      </c>
      <c r="F727" s="33">
        <f>SUM(F728:F733)</f>
        <v>0</v>
      </c>
      <c r="G727" s="149"/>
      <c r="H727" s="149"/>
      <c r="I727" s="125"/>
      <c r="J727" s="125"/>
      <c r="N727" s="47"/>
      <c r="O727" s="47"/>
      <c r="P727" s="47"/>
    </row>
    <row r="728" spans="1:33" ht="12.75" x14ac:dyDescent="0.2">
      <c r="A728" s="165" t="s">
        <v>3</v>
      </c>
      <c r="B728" s="165"/>
      <c r="C728" s="33">
        <f t="shared" si="106"/>
        <v>442.2</v>
      </c>
      <c r="D728" s="64">
        <v>442.2</v>
      </c>
      <c r="E728" s="65">
        <v>0</v>
      </c>
      <c r="F728" s="65">
        <v>0</v>
      </c>
      <c r="G728" s="149"/>
      <c r="H728" s="149"/>
      <c r="I728" s="125"/>
      <c r="J728" s="125"/>
      <c r="N728" s="47"/>
      <c r="O728" s="47"/>
      <c r="P728" s="47"/>
    </row>
    <row r="729" spans="1:33" ht="12.75" x14ac:dyDescent="0.2">
      <c r="A729" s="165" t="s">
        <v>10</v>
      </c>
      <c r="B729" s="165"/>
      <c r="C729" s="33">
        <f t="shared" si="106"/>
        <v>23.273679999999999</v>
      </c>
      <c r="D729" s="64">
        <v>23.273679999999999</v>
      </c>
      <c r="E729" s="65">
        <v>0</v>
      </c>
      <c r="F729" s="65">
        <v>0</v>
      </c>
      <c r="G729" s="149"/>
      <c r="H729" s="149"/>
      <c r="I729" s="125"/>
      <c r="J729" s="125"/>
      <c r="N729" s="47"/>
      <c r="O729" s="47"/>
      <c r="P729" s="47"/>
    </row>
    <row r="730" spans="1:33" x14ac:dyDescent="0.2">
      <c r="A730" s="165" t="s">
        <v>11</v>
      </c>
      <c r="B730" s="165"/>
      <c r="C730" s="33">
        <f t="shared" si="106"/>
        <v>52</v>
      </c>
      <c r="D730" s="33">
        <v>52</v>
      </c>
      <c r="E730" s="33">
        <v>0</v>
      </c>
      <c r="F730" s="33">
        <v>0</v>
      </c>
      <c r="G730" s="149"/>
      <c r="H730" s="149"/>
      <c r="I730" s="125"/>
      <c r="J730" s="125"/>
      <c r="N730" s="47"/>
      <c r="O730" s="47"/>
      <c r="P730" s="47"/>
    </row>
    <row r="731" spans="1:33" x14ac:dyDescent="0.2">
      <c r="A731" s="165" t="s">
        <v>12</v>
      </c>
      <c r="B731" s="165"/>
      <c r="C731" s="33">
        <f t="shared" si="106"/>
        <v>0</v>
      </c>
      <c r="D731" s="33">
        <v>0</v>
      </c>
      <c r="E731" s="33">
        <v>0</v>
      </c>
      <c r="F731" s="33">
        <f>SUM(G731,H731,I731,J731)</f>
        <v>0</v>
      </c>
      <c r="G731" s="149"/>
      <c r="H731" s="149"/>
      <c r="I731" s="125"/>
      <c r="J731" s="125"/>
      <c r="N731" s="47"/>
      <c r="O731" s="47"/>
      <c r="P731" s="47"/>
    </row>
    <row r="732" spans="1:33" x14ac:dyDescent="0.2">
      <c r="A732" s="172" t="s">
        <v>256</v>
      </c>
      <c r="B732" s="173"/>
      <c r="C732" s="33">
        <f t="shared" si="106"/>
        <v>0</v>
      </c>
      <c r="D732" s="33">
        <v>0</v>
      </c>
      <c r="E732" s="33">
        <v>0</v>
      </c>
      <c r="F732" s="33">
        <v>0</v>
      </c>
      <c r="G732" s="149"/>
      <c r="H732" s="149"/>
      <c r="I732" s="125"/>
      <c r="J732" s="125"/>
      <c r="N732" s="47"/>
      <c r="O732" s="47"/>
      <c r="P732" s="47"/>
    </row>
    <row r="733" spans="1:33" x14ac:dyDescent="0.2">
      <c r="A733" s="165" t="s">
        <v>257</v>
      </c>
      <c r="B733" s="165"/>
      <c r="C733" s="33">
        <f t="shared" si="106"/>
        <v>0</v>
      </c>
      <c r="D733" s="33">
        <v>0</v>
      </c>
      <c r="E733" s="33">
        <v>0</v>
      </c>
      <c r="F733" s="33">
        <v>0</v>
      </c>
      <c r="G733" s="149"/>
      <c r="H733" s="149"/>
      <c r="I733" s="126"/>
      <c r="J733" s="126"/>
      <c r="N733" s="47"/>
      <c r="O733" s="47"/>
      <c r="P733" s="47"/>
    </row>
    <row r="734" spans="1:33" s="62" customFormat="1" ht="26.25" customHeight="1" x14ac:dyDescent="0.25">
      <c r="A734" s="34" t="s">
        <v>47</v>
      </c>
      <c r="B734" s="150" t="s">
        <v>252</v>
      </c>
      <c r="C734" s="151"/>
      <c r="D734" s="151"/>
      <c r="E734" s="151"/>
      <c r="F734" s="151"/>
      <c r="G734" s="149" t="s">
        <v>530</v>
      </c>
      <c r="H734" s="149" t="s">
        <v>1</v>
      </c>
      <c r="I734" s="111" t="s">
        <v>481</v>
      </c>
      <c r="J734" s="111" t="s">
        <v>482</v>
      </c>
      <c r="K734" s="146"/>
      <c r="L734" s="146"/>
      <c r="M734" s="146"/>
      <c r="N734" s="146"/>
      <c r="O734" s="146"/>
      <c r="P734" s="146"/>
      <c r="Q734" s="146"/>
      <c r="R734" s="146"/>
      <c r="S734" s="146"/>
      <c r="T734" s="146"/>
      <c r="U734" s="146"/>
      <c r="V734" s="146"/>
      <c r="W734" s="146"/>
      <c r="X734" s="146"/>
      <c r="Y734" s="146"/>
      <c r="Z734" s="146"/>
      <c r="AA734" s="146"/>
      <c r="AB734" s="146"/>
      <c r="AC734" s="146"/>
      <c r="AD734" s="146"/>
      <c r="AE734" s="63">
        <f>D736+D737</f>
        <v>68371.251049999992</v>
      </c>
      <c r="AF734" s="100">
        <f>E736+E737</f>
        <v>57328.251049999999</v>
      </c>
      <c r="AG734" s="100">
        <f>F736+F737</f>
        <v>57379.65105</v>
      </c>
    </row>
    <row r="735" spans="1:33" s="62" customFormat="1" ht="12.75" x14ac:dyDescent="0.2">
      <c r="A735" s="138" t="s">
        <v>13</v>
      </c>
      <c r="B735" s="138"/>
      <c r="C735" s="66">
        <f t="shared" ref="C735:C741" si="107">SUM(D735:F735)</f>
        <v>184554.40677555554</v>
      </c>
      <c r="D735" s="66">
        <f>D736+D737+D738+D739+D740+D741</f>
        <v>69279.25321333333</v>
      </c>
      <c r="E735" s="66">
        <f t="shared" ref="E735:F735" si="108">E736+E737+E738+E739+E740+E741</f>
        <v>57611.87678111111</v>
      </c>
      <c r="F735" s="66">
        <f t="shared" si="108"/>
        <v>57663.276781111112</v>
      </c>
      <c r="G735" s="149"/>
      <c r="H735" s="149"/>
      <c r="I735" s="125"/>
      <c r="J735" s="125"/>
      <c r="K735" s="146"/>
      <c r="L735" s="146"/>
      <c r="M735" s="146"/>
      <c r="N735" s="146"/>
      <c r="O735" s="146"/>
      <c r="P735" s="146"/>
      <c r="Q735" s="146"/>
      <c r="R735" s="146"/>
      <c r="S735" s="146"/>
      <c r="T735" s="146"/>
      <c r="U735" s="146"/>
      <c r="V735" s="146"/>
      <c r="W735" s="146"/>
      <c r="X735" s="146"/>
      <c r="Y735" s="146"/>
      <c r="Z735" s="146"/>
      <c r="AA735" s="146"/>
      <c r="AB735" s="146"/>
      <c r="AC735" s="146"/>
      <c r="AD735" s="146"/>
      <c r="AF735" s="67">
        <f>AF734-57328.25105</f>
        <v>0</v>
      </c>
      <c r="AG735" s="67">
        <f>AG734-57379.65105</f>
        <v>0</v>
      </c>
    </row>
    <row r="736" spans="1:33" s="62" customFormat="1" ht="12.75" x14ac:dyDescent="0.2">
      <c r="A736" s="138" t="s">
        <v>3</v>
      </c>
      <c r="B736" s="138"/>
      <c r="C736" s="66">
        <f t="shared" si="107"/>
        <v>46857.5</v>
      </c>
      <c r="D736" s="66">
        <f t="shared" ref="D736:F741" si="109">D744+D763+D790+D814+D1077</f>
        <v>15626.7</v>
      </c>
      <c r="E736" s="66">
        <f t="shared" si="109"/>
        <v>15615.400000000001</v>
      </c>
      <c r="F736" s="66">
        <f t="shared" si="109"/>
        <v>15615.400000000001</v>
      </c>
      <c r="G736" s="149"/>
      <c r="H736" s="149"/>
      <c r="I736" s="125"/>
      <c r="J736" s="125"/>
      <c r="K736" s="146"/>
      <c r="L736" s="146"/>
      <c r="M736" s="146"/>
      <c r="N736" s="146"/>
      <c r="O736" s="146"/>
      <c r="P736" s="146"/>
      <c r="Q736" s="146"/>
      <c r="R736" s="146"/>
      <c r="S736" s="146"/>
      <c r="T736" s="146"/>
      <c r="U736" s="146"/>
      <c r="V736" s="146"/>
      <c r="W736" s="146"/>
      <c r="X736" s="146"/>
      <c r="Y736" s="146"/>
      <c r="Z736" s="146"/>
      <c r="AA736" s="146"/>
      <c r="AB736" s="146"/>
      <c r="AC736" s="146"/>
      <c r="AD736" s="146"/>
    </row>
    <row r="737" spans="1:33" s="62" customFormat="1" ht="12.75" x14ac:dyDescent="0.2">
      <c r="A737" s="138" t="s">
        <v>10</v>
      </c>
      <c r="B737" s="138"/>
      <c r="C737" s="66">
        <f t="shared" si="107"/>
        <v>136221.65315</v>
      </c>
      <c r="D737" s="66">
        <f t="shared" si="109"/>
        <v>52744.551049999995</v>
      </c>
      <c r="E737" s="66">
        <f t="shared" si="109"/>
        <v>41712.851049999997</v>
      </c>
      <c r="F737" s="66">
        <f t="shared" si="109"/>
        <v>41764.251049999999</v>
      </c>
      <c r="G737" s="149"/>
      <c r="H737" s="149"/>
      <c r="I737" s="125"/>
      <c r="J737" s="125"/>
      <c r="K737" s="146"/>
      <c r="L737" s="146"/>
      <c r="M737" s="146"/>
      <c r="N737" s="146"/>
      <c r="O737" s="146"/>
      <c r="P737" s="146"/>
      <c r="Q737" s="146"/>
      <c r="R737" s="146"/>
      <c r="S737" s="146"/>
      <c r="T737" s="146"/>
      <c r="U737" s="146"/>
      <c r="V737" s="146"/>
      <c r="W737" s="146"/>
      <c r="X737" s="146"/>
      <c r="Y737" s="146"/>
      <c r="Z737" s="146"/>
      <c r="AA737" s="146"/>
      <c r="AB737" s="146"/>
      <c r="AC737" s="146"/>
      <c r="AD737" s="146"/>
    </row>
    <row r="738" spans="1:33" s="62" customFormat="1" ht="12.75" x14ac:dyDescent="0.2">
      <c r="A738" s="138" t="s">
        <v>11</v>
      </c>
      <c r="B738" s="138"/>
      <c r="C738" s="66">
        <f t="shared" si="107"/>
        <v>1197.4758477777777</v>
      </c>
      <c r="D738" s="66">
        <f t="shared" si="109"/>
        <v>741.3354966666667</v>
      </c>
      <c r="E738" s="66">
        <f t="shared" si="109"/>
        <v>228.07017555555558</v>
      </c>
      <c r="F738" s="66">
        <f t="shared" si="109"/>
        <v>228.07017555555558</v>
      </c>
      <c r="G738" s="149"/>
      <c r="H738" s="149"/>
      <c r="I738" s="125"/>
      <c r="J738" s="125"/>
      <c r="K738" s="146"/>
      <c r="L738" s="146"/>
      <c r="M738" s="146"/>
      <c r="N738" s="146"/>
      <c r="O738" s="146"/>
      <c r="P738" s="146"/>
      <c r="Q738" s="146"/>
      <c r="R738" s="146"/>
      <c r="S738" s="146"/>
      <c r="T738" s="146"/>
      <c r="U738" s="146"/>
      <c r="V738" s="146"/>
      <c r="W738" s="146"/>
      <c r="X738" s="146"/>
      <c r="Y738" s="146"/>
      <c r="Z738" s="146"/>
      <c r="AA738" s="146"/>
      <c r="AB738" s="146"/>
      <c r="AC738" s="146"/>
      <c r="AD738" s="146"/>
    </row>
    <row r="739" spans="1:33" s="62" customFormat="1" ht="22.15" customHeight="1" x14ac:dyDescent="0.2">
      <c r="A739" s="138" t="s">
        <v>12</v>
      </c>
      <c r="B739" s="138"/>
      <c r="C739" s="66">
        <f t="shared" si="107"/>
        <v>0</v>
      </c>
      <c r="D739" s="66">
        <f t="shared" si="109"/>
        <v>0</v>
      </c>
      <c r="E739" s="66">
        <f t="shared" si="109"/>
        <v>0</v>
      </c>
      <c r="F739" s="66">
        <f t="shared" si="109"/>
        <v>0</v>
      </c>
      <c r="G739" s="149"/>
      <c r="H739" s="149"/>
      <c r="I739" s="125"/>
      <c r="J739" s="125"/>
      <c r="K739" s="146"/>
      <c r="L739" s="146"/>
      <c r="M739" s="146"/>
      <c r="N739" s="146"/>
      <c r="O739" s="146"/>
      <c r="P739" s="146"/>
      <c r="Q739" s="146"/>
      <c r="R739" s="146"/>
      <c r="S739" s="146"/>
      <c r="T739" s="146"/>
      <c r="U739" s="146"/>
      <c r="V739" s="146"/>
      <c r="W739" s="146"/>
      <c r="X739" s="146"/>
      <c r="Y739" s="146"/>
      <c r="Z739" s="146"/>
      <c r="AA739" s="146"/>
      <c r="AB739" s="146"/>
      <c r="AC739" s="146"/>
      <c r="AD739" s="146"/>
    </row>
    <row r="740" spans="1:33" s="62" customFormat="1" ht="12" customHeight="1" x14ac:dyDescent="0.2">
      <c r="A740" s="139" t="s">
        <v>256</v>
      </c>
      <c r="B740" s="140"/>
      <c r="C740" s="66">
        <f t="shared" si="107"/>
        <v>0</v>
      </c>
      <c r="D740" s="66">
        <f t="shared" si="109"/>
        <v>0</v>
      </c>
      <c r="E740" s="66">
        <f t="shared" si="109"/>
        <v>0</v>
      </c>
      <c r="F740" s="66">
        <f t="shared" si="109"/>
        <v>0</v>
      </c>
      <c r="G740" s="149"/>
      <c r="H740" s="149"/>
      <c r="I740" s="125"/>
      <c r="J740" s="125"/>
      <c r="K740" s="146"/>
      <c r="L740" s="146"/>
      <c r="M740" s="146"/>
      <c r="N740" s="146"/>
      <c r="O740" s="146"/>
      <c r="P740" s="146"/>
      <c r="Q740" s="146"/>
      <c r="R740" s="146"/>
      <c r="S740" s="146"/>
      <c r="T740" s="146"/>
      <c r="U740" s="146"/>
      <c r="V740" s="146"/>
      <c r="W740" s="146"/>
      <c r="X740" s="146"/>
      <c r="Y740" s="146"/>
      <c r="Z740" s="146"/>
      <c r="AA740" s="146"/>
      <c r="AB740" s="146"/>
      <c r="AC740" s="146"/>
      <c r="AD740" s="146"/>
    </row>
    <row r="741" spans="1:33" s="62" customFormat="1" ht="12.75" x14ac:dyDescent="0.2">
      <c r="A741" s="138" t="s">
        <v>257</v>
      </c>
      <c r="B741" s="138"/>
      <c r="C741" s="66">
        <f t="shared" si="107"/>
        <v>277.77777777777777</v>
      </c>
      <c r="D741" s="66">
        <f t="shared" si="109"/>
        <v>166.66666666666669</v>
      </c>
      <c r="E741" s="66">
        <f t="shared" si="109"/>
        <v>55.555555555555557</v>
      </c>
      <c r="F741" s="66">
        <f t="shared" si="109"/>
        <v>55.555555555555557</v>
      </c>
      <c r="G741" s="149"/>
      <c r="H741" s="149"/>
      <c r="I741" s="126"/>
      <c r="J741" s="126"/>
      <c r="K741" s="146"/>
      <c r="L741" s="146"/>
      <c r="M741" s="146"/>
      <c r="N741" s="146"/>
      <c r="O741" s="146"/>
      <c r="P741" s="146"/>
      <c r="Q741" s="146"/>
      <c r="R741" s="146"/>
      <c r="S741" s="146"/>
      <c r="T741" s="146"/>
      <c r="U741" s="146"/>
      <c r="V741" s="146"/>
      <c r="W741" s="146"/>
      <c r="X741" s="146"/>
      <c r="Y741" s="146"/>
      <c r="Z741" s="146"/>
      <c r="AA741" s="146"/>
      <c r="AB741" s="146"/>
      <c r="AC741" s="146"/>
      <c r="AD741" s="146"/>
      <c r="AG741" s="62" t="s">
        <v>531</v>
      </c>
    </row>
    <row r="742" spans="1:33" s="62" customFormat="1" ht="25.15" customHeight="1" x14ac:dyDescent="0.2">
      <c r="A742" s="34" t="s">
        <v>148</v>
      </c>
      <c r="B742" s="150" t="s">
        <v>60</v>
      </c>
      <c r="C742" s="151"/>
      <c r="D742" s="151"/>
      <c r="E742" s="151"/>
      <c r="F742" s="151"/>
      <c r="G742" s="127" t="s">
        <v>530</v>
      </c>
      <c r="H742" s="161" t="s">
        <v>610</v>
      </c>
      <c r="I742" s="111" t="s">
        <v>481</v>
      </c>
      <c r="J742" s="111" t="s">
        <v>482</v>
      </c>
      <c r="K742" s="146"/>
      <c r="L742" s="146"/>
      <c r="M742" s="146"/>
      <c r="N742" s="146"/>
      <c r="O742" s="146"/>
      <c r="P742" s="146"/>
      <c r="Q742" s="146"/>
      <c r="R742" s="146"/>
      <c r="S742" s="146"/>
      <c r="T742" s="146"/>
      <c r="U742" s="146"/>
      <c r="V742" s="146"/>
      <c r="W742" s="146"/>
      <c r="X742" s="146"/>
      <c r="Y742" s="146"/>
      <c r="Z742" s="146"/>
      <c r="AA742" s="146"/>
      <c r="AB742" s="146"/>
      <c r="AC742" s="146"/>
      <c r="AD742" s="146"/>
    </row>
    <row r="743" spans="1:33" s="62" customFormat="1" ht="30" customHeight="1" x14ac:dyDescent="0.2">
      <c r="A743" s="138" t="s">
        <v>13</v>
      </c>
      <c r="B743" s="138"/>
      <c r="C743" s="66">
        <f t="shared" ref="C743:C749" si="110">SUM(D743:F743)</f>
        <v>5833.3333333333339</v>
      </c>
      <c r="D743" s="66">
        <f t="shared" ref="D743:F743" si="111">SUM(D744:D749)</f>
        <v>3500</v>
      </c>
      <c r="E743" s="66">
        <f t="shared" si="111"/>
        <v>1166.6666666666667</v>
      </c>
      <c r="F743" s="66">
        <f t="shared" si="111"/>
        <v>1166.6666666666667</v>
      </c>
      <c r="G743" s="128"/>
      <c r="H743" s="162"/>
      <c r="I743" s="125"/>
      <c r="J743" s="125"/>
      <c r="K743" s="146"/>
      <c r="L743" s="146"/>
      <c r="M743" s="146"/>
      <c r="N743" s="146"/>
      <c r="O743" s="146"/>
      <c r="P743" s="146"/>
      <c r="Q743" s="146"/>
      <c r="R743" s="146"/>
      <c r="S743" s="146"/>
      <c r="T743" s="146"/>
      <c r="U743" s="146"/>
      <c r="V743" s="146"/>
      <c r="W743" s="146"/>
      <c r="X743" s="146"/>
      <c r="Y743" s="146"/>
      <c r="Z743" s="146"/>
      <c r="AA743" s="146"/>
      <c r="AB743" s="146"/>
      <c r="AC743" s="146"/>
      <c r="AD743" s="146"/>
    </row>
    <row r="744" spans="1:33" s="62" customFormat="1" ht="30" customHeight="1" x14ac:dyDescent="0.2">
      <c r="A744" s="138" t="s">
        <v>3</v>
      </c>
      <c r="B744" s="138"/>
      <c r="C744" s="66">
        <f t="shared" si="110"/>
        <v>0</v>
      </c>
      <c r="D744" s="66">
        <f>D753</f>
        <v>0</v>
      </c>
      <c r="E744" s="66">
        <f t="shared" ref="E744:F744" si="112">E753</f>
        <v>0</v>
      </c>
      <c r="F744" s="66">
        <f t="shared" si="112"/>
        <v>0</v>
      </c>
      <c r="G744" s="128"/>
      <c r="H744" s="162"/>
      <c r="I744" s="125"/>
      <c r="J744" s="125"/>
      <c r="K744" s="146"/>
      <c r="L744" s="146"/>
      <c r="M744" s="146"/>
      <c r="N744" s="146"/>
      <c r="O744" s="146"/>
      <c r="P744" s="146"/>
      <c r="Q744" s="146"/>
      <c r="R744" s="146"/>
      <c r="S744" s="146"/>
      <c r="T744" s="146"/>
      <c r="U744" s="146"/>
      <c r="V744" s="146"/>
      <c r="W744" s="146"/>
      <c r="X744" s="146"/>
      <c r="Y744" s="146"/>
      <c r="Z744" s="146"/>
      <c r="AA744" s="146"/>
      <c r="AB744" s="146"/>
      <c r="AC744" s="146"/>
      <c r="AD744" s="146"/>
    </row>
    <row r="745" spans="1:33" s="62" customFormat="1" ht="30" customHeight="1" x14ac:dyDescent="0.2">
      <c r="A745" s="138" t="s">
        <v>10</v>
      </c>
      <c r="B745" s="138"/>
      <c r="C745" s="66">
        <f t="shared" si="110"/>
        <v>5000</v>
      </c>
      <c r="D745" s="66">
        <f t="shared" ref="D745:F749" si="113">D754</f>
        <v>3000</v>
      </c>
      <c r="E745" s="66">
        <f t="shared" si="113"/>
        <v>1000</v>
      </c>
      <c r="F745" s="66">
        <f t="shared" si="113"/>
        <v>1000</v>
      </c>
      <c r="G745" s="128"/>
      <c r="H745" s="162"/>
      <c r="I745" s="125"/>
      <c r="J745" s="125"/>
      <c r="K745" s="146"/>
      <c r="L745" s="146"/>
      <c r="M745" s="146"/>
      <c r="N745" s="146"/>
      <c r="O745" s="146"/>
      <c r="P745" s="146"/>
      <c r="Q745" s="146"/>
      <c r="R745" s="146"/>
      <c r="S745" s="146"/>
      <c r="T745" s="146"/>
      <c r="U745" s="146"/>
      <c r="V745" s="146"/>
      <c r="W745" s="146"/>
      <c r="X745" s="146"/>
      <c r="Y745" s="146"/>
      <c r="Z745" s="146"/>
      <c r="AA745" s="146"/>
      <c r="AB745" s="146"/>
      <c r="AC745" s="146"/>
      <c r="AD745" s="146"/>
    </row>
    <row r="746" spans="1:33" s="62" customFormat="1" ht="30" customHeight="1" x14ac:dyDescent="0.2">
      <c r="A746" s="138" t="s">
        <v>11</v>
      </c>
      <c r="B746" s="138"/>
      <c r="C746" s="66">
        <f t="shared" si="110"/>
        <v>555.55555555555554</v>
      </c>
      <c r="D746" s="66">
        <f t="shared" si="113"/>
        <v>333.33333333333331</v>
      </c>
      <c r="E746" s="66">
        <f t="shared" si="113"/>
        <v>111.11111111111111</v>
      </c>
      <c r="F746" s="66">
        <f t="shared" si="113"/>
        <v>111.11111111111111</v>
      </c>
      <c r="G746" s="128"/>
      <c r="H746" s="162"/>
      <c r="I746" s="125"/>
      <c r="J746" s="125"/>
      <c r="K746" s="146"/>
      <c r="L746" s="146"/>
      <c r="M746" s="146"/>
      <c r="N746" s="146"/>
      <c r="O746" s="146"/>
      <c r="P746" s="146"/>
      <c r="Q746" s="146"/>
      <c r="R746" s="146"/>
      <c r="S746" s="146"/>
      <c r="T746" s="146"/>
      <c r="U746" s="146"/>
      <c r="V746" s="146"/>
      <c r="W746" s="146"/>
      <c r="X746" s="146"/>
      <c r="Y746" s="146"/>
      <c r="Z746" s="146"/>
      <c r="AA746" s="146"/>
      <c r="AB746" s="146"/>
      <c r="AC746" s="146"/>
      <c r="AD746" s="146"/>
    </row>
    <row r="747" spans="1:33" s="62" customFormat="1" ht="30" customHeight="1" x14ac:dyDescent="0.2">
      <c r="A747" s="138" t="s">
        <v>12</v>
      </c>
      <c r="B747" s="138"/>
      <c r="C747" s="66">
        <f t="shared" si="110"/>
        <v>0</v>
      </c>
      <c r="D747" s="66">
        <f t="shared" si="113"/>
        <v>0</v>
      </c>
      <c r="E747" s="66">
        <f t="shared" si="113"/>
        <v>0</v>
      </c>
      <c r="F747" s="66">
        <f t="shared" si="113"/>
        <v>0</v>
      </c>
      <c r="G747" s="128"/>
      <c r="H747" s="162"/>
      <c r="I747" s="125"/>
      <c r="J747" s="125"/>
      <c r="K747" s="146"/>
      <c r="L747" s="146"/>
      <c r="M747" s="146"/>
      <c r="N747" s="146"/>
      <c r="O747" s="146"/>
      <c r="P747" s="146"/>
      <c r="Q747" s="146"/>
      <c r="R747" s="146"/>
      <c r="S747" s="146"/>
      <c r="T747" s="146"/>
      <c r="U747" s="146"/>
      <c r="V747" s="146"/>
      <c r="W747" s="146"/>
      <c r="X747" s="146"/>
      <c r="Y747" s="146"/>
      <c r="Z747" s="146"/>
      <c r="AA747" s="146"/>
      <c r="AB747" s="146"/>
      <c r="AC747" s="146"/>
      <c r="AD747" s="146"/>
    </row>
    <row r="748" spans="1:33" s="62" customFormat="1" ht="30" customHeight="1" x14ac:dyDescent="0.2">
      <c r="A748" s="139" t="s">
        <v>256</v>
      </c>
      <c r="B748" s="140"/>
      <c r="C748" s="66">
        <f t="shared" si="110"/>
        <v>0</v>
      </c>
      <c r="D748" s="66">
        <f t="shared" si="113"/>
        <v>0</v>
      </c>
      <c r="E748" s="66">
        <f t="shared" si="113"/>
        <v>0</v>
      </c>
      <c r="F748" s="66">
        <f t="shared" si="113"/>
        <v>0</v>
      </c>
      <c r="G748" s="128"/>
      <c r="H748" s="162"/>
      <c r="I748" s="125"/>
      <c r="J748" s="125"/>
      <c r="K748" s="146"/>
      <c r="L748" s="146"/>
      <c r="M748" s="146"/>
      <c r="N748" s="146"/>
      <c r="O748" s="146"/>
      <c r="P748" s="146"/>
      <c r="Q748" s="146"/>
      <c r="R748" s="146"/>
      <c r="S748" s="146"/>
      <c r="T748" s="146"/>
      <c r="U748" s="146"/>
      <c r="V748" s="146"/>
      <c r="W748" s="146"/>
      <c r="X748" s="146"/>
      <c r="Y748" s="146"/>
      <c r="Z748" s="146"/>
      <c r="AA748" s="146"/>
      <c r="AB748" s="146"/>
      <c r="AC748" s="146"/>
      <c r="AD748" s="146"/>
    </row>
    <row r="749" spans="1:33" s="62" customFormat="1" ht="43.5" customHeight="1" x14ac:dyDescent="0.2">
      <c r="A749" s="138" t="s">
        <v>257</v>
      </c>
      <c r="B749" s="138"/>
      <c r="C749" s="66">
        <f t="shared" si="110"/>
        <v>277.77777777777777</v>
      </c>
      <c r="D749" s="66">
        <f t="shared" si="113"/>
        <v>166.66666666666669</v>
      </c>
      <c r="E749" s="66">
        <f t="shared" si="113"/>
        <v>55.555555555555557</v>
      </c>
      <c r="F749" s="66">
        <f t="shared" si="113"/>
        <v>55.555555555555557</v>
      </c>
      <c r="G749" s="129"/>
      <c r="H749" s="163"/>
      <c r="I749" s="126"/>
      <c r="J749" s="126"/>
      <c r="K749" s="146"/>
      <c r="L749" s="146"/>
      <c r="M749" s="146"/>
      <c r="N749" s="146"/>
      <c r="O749" s="146"/>
      <c r="P749" s="146"/>
      <c r="Q749" s="146"/>
      <c r="R749" s="146"/>
      <c r="S749" s="146"/>
      <c r="T749" s="146"/>
      <c r="U749" s="146"/>
      <c r="V749" s="146"/>
      <c r="W749" s="146"/>
      <c r="X749" s="146"/>
      <c r="Y749" s="146"/>
      <c r="Z749" s="146"/>
      <c r="AA749" s="146"/>
      <c r="AB749" s="146"/>
      <c r="AC749" s="146"/>
      <c r="AD749" s="146"/>
    </row>
    <row r="750" spans="1:33" s="62" customFormat="1" ht="88.5" customHeight="1" x14ac:dyDescent="0.2">
      <c r="A750" s="116" t="s">
        <v>369</v>
      </c>
      <c r="B750" s="117"/>
      <c r="C750" s="117"/>
      <c r="D750" s="117"/>
      <c r="E750" s="117"/>
      <c r="F750" s="117"/>
      <c r="G750" s="78" t="s">
        <v>611</v>
      </c>
      <c r="H750" s="92" t="s">
        <v>207</v>
      </c>
      <c r="I750" s="76" t="s">
        <v>1</v>
      </c>
      <c r="J750" s="75" t="s">
        <v>577</v>
      </c>
      <c r="K750" s="93"/>
      <c r="L750" s="93"/>
      <c r="M750" s="93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  <c r="AA750" s="93"/>
      <c r="AB750" s="93"/>
      <c r="AC750" s="93"/>
      <c r="AD750" s="93"/>
      <c r="AF750" s="62" t="s">
        <v>531</v>
      </c>
    </row>
    <row r="751" spans="1:33" s="62" customFormat="1" ht="33.75" customHeight="1" x14ac:dyDescent="0.2">
      <c r="A751" s="75" t="s">
        <v>178</v>
      </c>
      <c r="B751" s="147" t="s">
        <v>179</v>
      </c>
      <c r="C751" s="148"/>
      <c r="D751" s="148"/>
      <c r="E751" s="148"/>
      <c r="F751" s="148"/>
      <c r="G751" s="149" t="s">
        <v>611</v>
      </c>
      <c r="H751" s="149" t="s">
        <v>180</v>
      </c>
      <c r="I751" s="111" t="s">
        <v>594</v>
      </c>
      <c r="J751" s="111" t="s">
        <v>595</v>
      </c>
      <c r="K751" s="137" t="s">
        <v>310</v>
      </c>
      <c r="L751" s="137" t="s">
        <v>310</v>
      </c>
      <c r="M751" s="137" t="s">
        <v>310</v>
      </c>
      <c r="N751" s="137" t="s">
        <v>310</v>
      </c>
      <c r="O751" s="137" t="s">
        <v>310</v>
      </c>
      <c r="P751" s="137" t="s">
        <v>310</v>
      </c>
      <c r="Q751" s="137" t="s">
        <v>310</v>
      </c>
      <c r="R751" s="137" t="s">
        <v>310</v>
      </c>
      <c r="S751" s="137" t="s">
        <v>310</v>
      </c>
      <c r="T751" s="137" t="s">
        <v>310</v>
      </c>
      <c r="U751" s="137" t="s">
        <v>310</v>
      </c>
      <c r="V751" s="137" t="s">
        <v>310</v>
      </c>
      <c r="W751" s="137" t="s">
        <v>310</v>
      </c>
      <c r="X751" s="137" t="s">
        <v>310</v>
      </c>
      <c r="Y751" s="137" t="s">
        <v>310</v>
      </c>
      <c r="Z751" s="137" t="s">
        <v>310</v>
      </c>
      <c r="AA751" s="137" t="s">
        <v>310</v>
      </c>
      <c r="AB751" s="137" t="s">
        <v>310</v>
      </c>
      <c r="AC751" s="137" t="s">
        <v>310</v>
      </c>
      <c r="AD751" s="137" t="s">
        <v>310</v>
      </c>
    </row>
    <row r="752" spans="1:33" s="62" customFormat="1" ht="12.75" x14ac:dyDescent="0.2">
      <c r="A752" s="138" t="s">
        <v>13</v>
      </c>
      <c r="B752" s="138"/>
      <c r="C752" s="21">
        <f t="shared" ref="C752:C758" si="114">SUM(D752:F752)</f>
        <v>5833.3333333333339</v>
      </c>
      <c r="D752" s="21">
        <f t="shared" ref="D752:F752" si="115">SUM(D753:D758)</f>
        <v>3500</v>
      </c>
      <c r="E752" s="21">
        <f t="shared" si="115"/>
        <v>1166.6666666666667</v>
      </c>
      <c r="F752" s="21">
        <f t="shared" si="115"/>
        <v>1166.6666666666667</v>
      </c>
      <c r="G752" s="149"/>
      <c r="H752" s="149"/>
      <c r="I752" s="125"/>
      <c r="J752" s="125"/>
      <c r="K752" s="137"/>
      <c r="L752" s="137"/>
      <c r="M752" s="137"/>
      <c r="N752" s="137"/>
      <c r="O752" s="137"/>
      <c r="P752" s="137"/>
      <c r="Q752" s="137"/>
      <c r="R752" s="137"/>
      <c r="S752" s="137"/>
      <c r="T752" s="137"/>
      <c r="U752" s="137"/>
      <c r="V752" s="137"/>
      <c r="W752" s="137"/>
      <c r="X752" s="137"/>
      <c r="Y752" s="137"/>
      <c r="Z752" s="137"/>
      <c r="AA752" s="137"/>
      <c r="AB752" s="137"/>
      <c r="AC752" s="137"/>
      <c r="AD752" s="137"/>
    </row>
    <row r="753" spans="1:31" s="62" customFormat="1" ht="12.75" customHeight="1" x14ac:dyDescent="0.2">
      <c r="A753" s="138" t="s">
        <v>3</v>
      </c>
      <c r="B753" s="138"/>
      <c r="C753" s="21">
        <f t="shared" si="114"/>
        <v>0</v>
      </c>
      <c r="D753" s="21">
        <v>0</v>
      </c>
      <c r="E753" s="21">
        <v>0</v>
      </c>
      <c r="F753" s="21">
        <v>0</v>
      </c>
      <c r="G753" s="149"/>
      <c r="H753" s="149"/>
      <c r="I753" s="125"/>
      <c r="J753" s="125"/>
      <c r="K753" s="137"/>
      <c r="L753" s="137"/>
      <c r="M753" s="137"/>
      <c r="N753" s="137"/>
      <c r="O753" s="137"/>
      <c r="P753" s="137"/>
      <c r="Q753" s="137"/>
      <c r="R753" s="137"/>
      <c r="S753" s="137"/>
      <c r="T753" s="137"/>
      <c r="U753" s="137"/>
      <c r="V753" s="137"/>
      <c r="W753" s="137"/>
      <c r="X753" s="137"/>
      <c r="Y753" s="137"/>
      <c r="Z753" s="137"/>
      <c r="AA753" s="137"/>
      <c r="AB753" s="137"/>
      <c r="AC753" s="137"/>
      <c r="AD753" s="137"/>
      <c r="AE753" s="62" t="s">
        <v>531</v>
      </c>
    </row>
    <row r="754" spans="1:31" s="62" customFormat="1" ht="12.75" customHeight="1" x14ac:dyDescent="0.2">
      <c r="A754" s="138" t="s">
        <v>10</v>
      </c>
      <c r="B754" s="138"/>
      <c r="C754" s="21">
        <f t="shared" si="114"/>
        <v>5000</v>
      </c>
      <c r="D754" s="21">
        <v>3000</v>
      </c>
      <c r="E754" s="21">
        <v>1000</v>
      </c>
      <c r="F754" s="21">
        <v>1000</v>
      </c>
      <c r="G754" s="149"/>
      <c r="H754" s="149"/>
      <c r="I754" s="125"/>
      <c r="J754" s="125"/>
      <c r="K754" s="137"/>
      <c r="L754" s="137"/>
      <c r="M754" s="137"/>
      <c r="N754" s="137"/>
      <c r="O754" s="137"/>
      <c r="P754" s="137"/>
      <c r="Q754" s="137"/>
      <c r="R754" s="137"/>
      <c r="S754" s="137"/>
      <c r="T754" s="137"/>
      <c r="U754" s="137"/>
      <c r="V754" s="137"/>
      <c r="W754" s="137"/>
      <c r="X754" s="137"/>
      <c r="Y754" s="137"/>
      <c r="Z754" s="137"/>
      <c r="AA754" s="137"/>
      <c r="AB754" s="137"/>
      <c r="AC754" s="137"/>
      <c r="AD754" s="137"/>
    </row>
    <row r="755" spans="1:31" s="62" customFormat="1" ht="12.75" x14ac:dyDescent="0.2">
      <c r="A755" s="138" t="s">
        <v>11</v>
      </c>
      <c r="B755" s="138"/>
      <c r="C755" s="21">
        <f t="shared" si="114"/>
        <v>555.55555555555554</v>
      </c>
      <c r="D755" s="21">
        <f>(D754/90%)*10%</f>
        <v>333.33333333333331</v>
      </c>
      <c r="E755" s="21">
        <f t="shared" ref="E755:F755" si="116">(E754/90%)*10%</f>
        <v>111.11111111111111</v>
      </c>
      <c r="F755" s="21">
        <f t="shared" si="116"/>
        <v>111.11111111111111</v>
      </c>
      <c r="G755" s="149"/>
      <c r="H755" s="149"/>
      <c r="I755" s="125"/>
      <c r="J755" s="125"/>
      <c r="K755" s="137"/>
      <c r="L755" s="137"/>
      <c r="M755" s="137"/>
      <c r="N755" s="137"/>
      <c r="O755" s="137"/>
      <c r="P755" s="137"/>
      <c r="Q755" s="137"/>
      <c r="R755" s="137"/>
      <c r="S755" s="137"/>
      <c r="T755" s="137"/>
      <c r="U755" s="137"/>
      <c r="V755" s="137"/>
      <c r="W755" s="137"/>
      <c r="X755" s="137"/>
      <c r="Y755" s="137"/>
      <c r="Z755" s="137"/>
      <c r="AA755" s="137"/>
      <c r="AB755" s="137"/>
      <c r="AC755" s="137"/>
      <c r="AD755" s="137"/>
    </row>
    <row r="756" spans="1:31" s="62" customFormat="1" ht="18.75" customHeight="1" x14ac:dyDescent="0.2">
      <c r="A756" s="138" t="s">
        <v>12</v>
      </c>
      <c r="B756" s="138"/>
      <c r="C756" s="21">
        <f t="shared" si="114"/>
        <v>0</v>
      </c>
      <c r="D756" s="21">
        <v>0</v>
      </c>
      <c r="E756" s="21">
        <v>0</v>
      </c>
      <c r="F756" s="21">
        <v>0</v>
      </c>
      <c r="G756" s="149"/>
      <c r="H756" s="149"/>
      <c r="I756" s="125"/>
      <c r="J756" s="125"/>
      <c r="K756" s="137"/>
      <c r="L756" s="137"/>
      <c r="M756" s="137"/>
      <c r="N756" s="137"/>
      <c r="O756" s="137"/>
      <c r="P756" s="137"/>
      <c r="Q756" s="137"/>
      <c r="R756" s="137"/>
      <c r="S756" s="137"/>
      <c r="T756" s="137"/>
      <c r="U756" s="137"/>
      <c r="V756" s="137"/>
      <c r="W756" s="137"/>
      <c r="X756" s="137"/>
      <c r="Y756" s="137"/>
      <c r="Z756" s="137"/>
      <c r="AA756" s="137"/>
      <c r="AB756" s="137"/>
      <c r="AC756" s="137"/>
      <c r="AD756" s="137"/>
    </row>
    <row r="757" spans="1:31" s="62" customFormat="1" ht="12" customHeight="1" x14ac:dyDescent="0.2">
      <c r="A757" s="139" t="s">
        <v>256</v>
      </c>
      <c r="B757" s="140"/>
      <c r="C757" s="21">
        <f t="shared" si="114"/>
        <v>0</v>
      </c>
      <c r="D757" s="21">
        <v>0</v>
      </c>
      <c r="E757" s="21">
        <v>0</v>
      </c>
      <c r="F757" s="21">
        <v>0</v>
      </c>
      <c r="G757" s="149"/>
      <c r="H757" s="149"/>
      <c r="I757" s="125"/>
      <c r="J757" s="125"/>
      <c r="K757" s="137"/>
      <c r="L757" s="137"/>
      <c r="M757" s="137"/>
      <c r="N757" s="137"/>
      <c r="O757" s="137"/>
      <c r="P757" s="137"/>
      <c r="Q757" s="137"/>
      <c r="R757" s="137"/>
      <c r="S757" s="137"/>
      <c r="T757" s="137"/>
      <c r="U757" s="137"/>
      <c r="V757" s="137"/>
      <c r="W757" s="137"/>
      <c r="X757" s="137"/>
      <c r="Y757" s="137"/>
      <c r="Z757" s="137"/>
      <c r="AA757" s="137"/>
      <c r="AB757" s="137"/>
      <c r="AC757" s="137"/>
      <c r="AD757" s="137"/>
    </row>
    <row r="758" spans="1:31" s="62" customFormat="1" ht="12.75" customHeight="1" x14ac:dyDescent="0.2">
      <c r="A758" s="138" t="s">
        <v>257</v>
      </c>
      <c r="B758" s="138"/>
      <c r="C758" s="21">
        <f t="shared" si="114"/>
        <v>277.77777777777777</v>
      </c>
      <c r="D758" s="21">
        <f>(D754+D755)*5%</f>
        <v>166.66666666666669</v>
      </c>
      <c r="E758" s="21">
        <f t="shared" ref="E758:F758" si="117">(E754+E755)*5%</f>
        <v>55.555555555555557</v>
      </c>
      <c r="F758" s="21">
        <f t="shared" si="117"/>
        <v>55.555555555555557</v>
      </c>
      <c r="G758" s="149"/>
      <c r="H758" s="149"/>
      <c r="I758" s="126"/>
      <c r="J758" s="126"/>
      <c r="K758" s="137"/>
      <c r="L758" s="137"/>
      <c r="M758" s="137"/>
      <c r="N758" s="137"/>
      <c r="O758" s="137"/>
      <c r="P758" s="137"/>
      <c r="Q758" s="137"/>
      <c r="R758" s="137"/>
      <c r="S758" s="137"/>
      <c r="T758" s="137"/>
      <c r="U758" s="137"/>
      <c r="V758" s="137"/>
      <c r="W758" s="137"/>
      <c r="X758" s="137"/>
      <c r="Y758" s="137"/>
      <c r="Z758" s="137"/>
      <c r="AA758" s="137"/>
      <c r="AB758" s="137"/>
      <c r="AC758" s="137"/>
      <c r="AD758" s="137"/>
    </row>
    <row r="759" spans="1:31" s="62" customFormat="1" ht="76.5" customHeight="1" x14ac:dyDescent="0.2">
      <c r="A759" s="116" t="s">
        <v>370</v>
      </c>
      <c r="B759" s="117"/>
      <c r="C759" s="117"/>
      <c r="D759" s="117"/>
      <c r="E759" s="117"/>
      <c r="F759" s="117"/>
      <c r="G759" s="78" t="s">
        <v>611</v>
      </c>
      <c r="H759" s="78" t="s">
        <v>181</v>
      </c>
      <c r="I759" s="76" t="s">
        <v>1</v>
      </c>
      <c r="J759" s="75" t="s">
        <v>501</v>
      </c>
      <c r="K759" s="93"/>
      <c r="L759" s="93"/>
      <c r="M759" s="93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  <c r="AA759" s="93"/>
      <c r="AB759" s="93"/>
      <c r="AC759" s="93"/>
      <c r="AD759" s="93"/>
    </row>
    <row r="760" spans="1:31" s="62" customFormat="1" ht="63" customHeight="1" x14ac:dyDescent="0.2">
      <c r="A760" s="116" t="s">
        <v>532</v>
      </c>
      <c r="B760" s="117"/>
      <c r="C760" s="117"/>
      <c r="D760" s="117"/>
      <c r="E760" s="117"/>
      <c r="F760" s="117"/>
      <c r="G760" s="117"/>
      <c r="H760" s="117"/>
      <c r="I760" s="117"/>
      <c r="J760" s="156"/>
      <c r="K760" s="93"/>
      <c r="L760" s="93"/>
      <c r="M760" s="93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4"/>
      <c r="Z760" s="94"/>
      <c r="AA760" s="94"/>
      <c r="AB760" s="94"/>
      <c r="AC760" s="94"/>
      <c r="AD760" s="93"/>
    </row>
    <row r="761" spans="1:31" s="62" customFormat="1" ht="27.6" customHeight="1" x14ac:dyDescent="0.2">
      <c r="A761" s="34" t="s">
        <v>182</v>
      </c>
      <c r="B761" s="150" t="s">
        <v>650</v>
      </c>
      <c r="C761" s="151"/>
      <c r="D761" s="151"/>
      <c r="E761" s="151"/>
      <c r="F761" s="151"/>
      <c r="G761" s="149" t="s">
        <v>613</v>
      </c>
      <c r="H761" s="149" t="s">
        <v>612</v>
      </c>
      <c r="I761" s="111" t="s">
        <v>481</v>
      </c>
      <c r="J761" s="111" t="s">
        <v>482</v>
      </c>
      <c r="K761" s="146"/>
      <c r="L761" s="146"/>
      <c r="M761" s="146"/>
      <c r="N761" s="146"/>
      <c r="O761" s="146"/>
      <c r="P761" s="146"/>
      <c r="Q761" s="146"/>
      <c r="R761" s="146"/>
      <c r="S761" s="146"/>
      <c r="T761" s="146"/>
      <c r="U761" s="146"/>
      <c r="V761" s="146"/>
      <c r="W761" s="146"/>
      <c r="X761" s="146"/>
      <c r="Y761" s="146"/>
      <c r="Z761" s="146"/>
      <c r="AA761" s="146"/>
      <c r="AB761" s="146"/>
      <c r="AC761" s="146"/>
      <c r="AD761" s="146"/>
    </row>
    <row r="762" spans="1:31" s="62" customFormat="1" ht="12.75" x14ac:dyDescent="0.2">
      <c r="A762" s="138" t="s">
        <v>13</v>
      </c>
      <c r="B762" s="138"/>
      <c r="C762" s="66">
        <f t="shared" ref="C762:C768" si="118">SUM(D762:F762)</f>
        <v>25794.799999999999</v>
      </c>
      <c r="D762" s="66">
        <f t="shared" ref="D762:F762" si="119">SUM(D763:D768)</f>
        <v>10794.8</v>
      </c>
      <c r="E762" s="66">
        <f t="shared" si="119"/>
        <v>7500</v>
      </c>
      <c r="F762" s="66">
        <f t="shared" si="119"/>
        <v>7500</v>
      </c>
      <c r="G762" s="149"/>
      <c r="H762" s="149"/>
      <c r="I762" s="125"/>
      <c r="J762" s="125"/>
      <c r="K762" s="146"/>
      <c r="L762" s="146"/>
      <c r="M762" s="146"/>
      <c r="N762" s="146"/>
      <c r="O762" s="146"/>
      <c r="P762" s="146"/>
      <c r="Q762" s="146"/>
      <c r="R762" s="146"/>
      <c r="S762" s="146"/>
      <c r="T762" s="146"/>
      <c r="U762" s="146"/>
      <c r="V762" s="146"/>
      <c r="W762" s="146"/>
      <c r="X762" s="146"/>
      <c r="Y762" s="146"/>
      <c r="Z762" s="146"/>
      <c r="AA762" s="146"/>
      <c r="AB762" s="146"/>
      <c r="AC762" s="146"/>
      <c r="AD762" s="146"/>
    </row>
    <row r="763" spans="1:31" s="62" customFormat="1" ht="12.75" x14ac:dyDescent="0.2">
      <c r="A763" s="138" t="s">
        <v>3</v>
      </c>
      <c r="B763" s="138"/>
      <c r="C763" s="66">
        <f t="shared" si="118"/>
        <v>22500</v>
      </c>
      <c r="D763" s="66">
        <f>D772+D781</f>
        <v>7500</v>
      </c>
      <c r="E763" s="66">
        <f t="shared" ref="E763:F763" si="120">E772+E781</f>
        <v>7500</v>
      </c>
      <c r="F763" s="66">
        <f t="shared" si="120"/>
        <v>7500</v>
      </c>
      <c r="G763" s="149"/>
      <c r="H763" s="149"/>
      <c r="I763" s="125"/>
      <c r="J763" s="125"/>
      <c r="K763" s="146"/>
      <c r="L763" s="146"/>
      <c r="M763" s="146"/>
      <c r="N763" s="146"/>
      <c r="O763" s="146"/>
      <c r="P763" s="146"/>
      <c r="Q763" s="146"/>
      <c r="R763" s="146"/>
      <c r="S763" s="146"/>
      <c r="T763" s="146"/>
      <c r="U763" s="146"/>
      <c r="V763" s="146"/>
      <c r="W763" s="146"/>
      <c r="X763" s="146"/>
      <c r="Y763" s="146"/>
      <c r="Z763" s="146"/>
      <c r="AA763" s="146"/>
      <c r="AB763" s="146"/>
      <c r="AC763" s="146"/>
      <c r="AD763" s="146"/>
    </row>
    <row r="764" spans="1:31" s="62" customFormat="1" ht="12.75" x14ac:dyDescent="0.2">
      <c r="A764" s="138" t="s">
        <v>10</v>
      </c>
      <c r="B764" s="138"/>
      <c r="C764" s="66">
        <f t="shared" si="118"/>
        <v>3294.7999999999997</v>
      </c>
      <c r="D764" s="66">
        <f t="shared" ref="D764:F768" si="121">D773+D782</f>
        <v>3294.7999999999997</v>
      </c>
      <c r="E764" s="66">
        <f t="shared" si="121"/>
        <v>0</v>
      </c>
      <c r="F764" s="66">
        <f t="shared" si="121"/>
        <v>0</v>
      </c>
      <c r="G764" s="149"/>
      <c r="H764" s="149"/>
      <c r="I764" s="125"/>
      <c r="J764" s="125"/>
      <c r="K764" s="146"/>
      <c r="L764" s="146"/>
      <c r="M764" s="146"/>
      <c r="N764" s="146"/>
      <c r="O764" s="146"/>
      <c r="P764" s="146"/>
      <c r="Q764" s="146"/>
      <c r="R764" s="146"/>
      <c r="S764" s="146"/>
      <c r="T764" s="146"/>
      <c r="U764" s="146"/>
      <c r="V764" s="146"/>
      <c r="W764" s="146"/>
      <c r="X764" s="146"/>
      <c r="Y764" s="146"/>
      <c r="Z764" s="146"/>
      <c r="AA764" s="146"/>
      <c r="AB764" s="146"/>
      <c r="AC764" s="146"/>
      <c r="AD764" s="146"/>
    </row>
    <row r="765" spans="1:31" s="62" customFormat="1" ht="12.75" x14ac:dyDescent="0.2">
      <c r="A765" s="138" t="s">
        <v>11</v>
      </c>
      <c r="B765" s="138"/>
      <c r="C765" s="66">
        <f t="shared" si="118"/>
        <v>0</v>
      </c>
      <c r="D765" s="66">
        <f t="shared" si="121"/>
        <v>0</v>
      </c>
      <c r="E765" s="66">
        <f t="shared" si="121"/>
        <v>0</v>
      </c>
      <c r="F765" s="66">
        <f t="shared" si="121"/>
        <v>0</v>
      </c>
      <c r="G765" s="149"/>
      <c r="H765" s="149"/>
      <c r="I765" s="125"/>
      <c r="J765" s="125"/>
      <c r="K765" s="146"/>
      <c r="L765" s="146"/>
      <c r="M765" s="146"/>
      <c r="N765" s="146"/>
      <c r="O765" s="146"/>
      <c r="P765" s="146"/>
      <c r="Q765" s="146"/>
      <c r="R765" s="146"/>
      <c r="S765" s="146"/>
      <c r="T765" s="146"/>
      <c r="U765" s="146"/>
      <c r="V765" s="146"/>
      <c r="W765" s="146"/>
      <c r="X765" s="146"/>
      <c r="Y765" s="146"/>
      <c r="Z765" s="146"/>
      <c r="AA765" s="146"/>
      <c r="AB765" s="146"/>
      <c r="AC765" s="146"/>
      <c r="AD765" s="146"/>
    </row>
    <row r="766" spans="1:31" s="62" customFormat="1" ht="18.75" customHeight="1" x14ac:dyDescent="0.2">
      <c r="A766" s="138" t="s">
        <v>12</v>
      </c>
      <c r="B766" s="138"/>
      <c r="C766" s="66">
        <f t="shared" si="118"/>
        <v>0</v>
      </c>
      <c r="D766" s="66">
        <f t="shared" si="121"/>
        <v>0</v>
      </c>
      <c r="E766" s="66">
        <f t="shared" si="121"/>
        <v>0</v>
      </c>
      <c r="F766" s="66">
        <f t="shared" si="121"/>
        <v>0</v>
      </c>
      <c r="G766" s="149"/>
      <c r="H766" s="149"/>
      <c r="I766" s="125"/>
      <c r="J766" s="125"/>
      <c r="K766" s="146"/>
      <c r="L766" s="146"/>
      <c r="M766" s="146"/>
      <c r="N766" s="146"/>
      <c r="O766" s="146"/>
      <c r="P766" s="146"/>
      <c r="Q766" s="146"/>
      <c r="R766" s="146"/>
      <c r="S766" s="146"/>
      <c r="T766" s="146"/>
      <c r="U766" s="146"/>
      <c r="V766" s="146"/>
      <c r="W766" s="146"/>
      <c r="X766" s="146"/>
      <c r="Y766" s="146"/>
      <c r="Z766" s="146"/>
      <c r="AA766" s="146"/>
      <c r="AB766" s="146"/>
      <c r="AC766" s="146"/>
      <c r="AD766" s="146"/>
    </row>
    <row r="767" spans="1:31" s="62" customFormat="1" ht="12" customHeight="1" x14ac:dyDescent="0.2">
      <c r="A767" s="139" t="s">
        <v>256</v>
      </c>
      <c r="B767" s="140"/>
      <c r="C767" s="66">
        <f t="shared" si="118"/>
        <v>0</v>
      </c>
      <c r="D767" s="66">
        <f t="shared" si="121"/>
        <v>0</v>
      </c>
      <c r="E767" s="66">
        <f t="shared" si="121"/>
        <v>0</v>
      </c>
      <c r="F767" s="66">
        <f t="shared" si="121"/>
        <v>0</v>
      </c>
      <c r="G767" s="149"/>
      <c r="H767" s="149"/>
      <c r="I767" s="125"/>
      <c r="J767" s="125"/>
      <c r="K767" s="146"/>
      <c r="L767" s="146"/>
      <c r="M767" s="146"/>
      <c r="N767" s="146"/>
      <c r="O767" s="146"/>
      <c r="P767" s="146"/>
      <c r="Q767" s="146"/>
      <c r="R767" s="146"/>
      <c r="S767" s="146"/>
      <c r="T767" s="146"/>
      <c r="U767" s="146"/>
      <c r="V767" s="146"/>
      <c r="W767" s="146"/>
      <c r="X767" s="146"/>
      <c r="Y767" s="146"/>
      <c r="Z767" s="146"/>
      <c r="AA767" s="146"/>
      <c r="AB767" s="146"/>
      <c r="AC767" s="146"/>
      <c r="AD767" s="146"/>
    </row>
    <row r="768" spans="1:31" s="62" customFormat="1" ht="12.75" customHeight="1" x14ac:dyDescent="0.2">
      <c r="A768" s="138" t="s">
        <v>257</v>
      </c>
      <c r="B768" s="138"/>
      <c r="C768" s="66">
        <f t="shared" si="118"/>
        <v>0</v>
      </c>
      <c r="D768" s="66">
        <f t="shared" si="121"/>
        <v>0</v>
      </c>
      <c r="E768" s="66">
        <f t="shared" si="121"/>
        <v>0</v>
      </c>
      <c r="F768" s="66">
        <f t="shared" si="121"/>
        <v>0</v>
      </c>
      <c r="G768" s="149"/>
      <c r="H768" s="149"/>
      <c r="I768" s="126"/>
      <c r="J768" s="126"/>
      <c r="K768" s="146"/>
      <c r="L768" s="146"/>
      <c r="M768" s="146"/>
      <c r="N768" s="146"/>
      <c r="O768" s="146"/>
      <c r="P768" s="146"/>
      <c r="Q768" s="146"/>
      <c r="R768" s="146"/>
      <c r="S768" s="146"/>
      <c r="T768" s="146"/>
      <c r="U768" s="146"/>
      <c r="V768" s="146"/>
      <c r="W768" s="146"/>
      <c r="X768" s="146"/>
      <c r="Y768" s="146"/>
      <c r="Z768" s="146"/>
      <c r="AA768" s="146"/>
      <c r="AB768" s="146"/>
      <c r="AC768" s="146"/>
      <c r="AD768" s="146"/>
    </row>
    <row r="769" spans="1:31" s="62" customFormat="1" ht="63" customHeight="1" x14ac:dyDescent="0.2">
      <c r="A769" s="116" t="s">
        <v>579</v>
      </c>
      <c r="B769" s="117"/>
      <c r="C769" s="117"/>
      <c r="D769" s="117"/>
      <c r="E769" s="117"/>
      <c r="F769" s="117"/>
      <c r="G769" s="78" t="s">
        <v>572</v>
      </c>
      <c r="H769" s="78" t="s">
        <v>173</v>
      </c>
      <c r="I769" s="76" t="s">
        <v>1</v>
      </c>
      <c r="J769" s="75" t="s">
        <v>580</v>
      </c>
      <c r="K769" s="93"/>
      <c r="L769" s="93"/>
      <c r="M769" s="93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  <c r="Z769" s="93"/>
      <c r="AA769" s="93"/>
      <c r="AB769" s="93"/>
      <c r="AC769" s="93"/>
      <c r="AD769" s="93"/>
    </row>
    <row r="770" spans="1:31" s="62" customFormat="1" ht="24.75" customHeight="1" x14ac:dyDescent="0.2">
      <c r="A770" s="75" t="s">
        <v>183</v>
      </c>
      <c r="B770" s="147" t="s">
        <v>140</v>
      </c>
      <c r="C770" s="148"/>
      <c r="D770" s="148"/>
      <c r="E770" s="148"/>
      <c r="F770" s="148"/>
      <c r="G770" s="149" t="s">
        <v>533</v>
      </c>
      <c r="H770" s="149" t="s">
        <v>185</v>
      </c>
      <c r="I770" s="111" t="s">
        <v>594</v>
      </c>
      <c r="J770" s="111" t="s">
        <v>595</v>
      </c>
      <c r="K770" s="137"/>
      <c r="L770" s="137"/>
      <c r="M770" s="137"/>
      <c r="N770" s="137" t="s">
        <v>310</v>
      </c>
      <c r="O770" s="137" t="s">
        <v>310</v>
      </c>
      <c r="P770" s="137" t="s">
        <v>310</v>
      </c>
      <c r="Q770" s="137" t="s">
        <v>310</v>
      </c>
      <c r="R770" s="137" t="s">
        <v>310</v>
      </c>
      <c r="S770" s="137" t="s">
        <v>310</v>
      </c>
      <c r="T770" s="137" t="s">
        <v>310</v>
      </c>
      <c r="U770" s="137" t="s">
        <v>310</v>
      </c>
      <c r="V770" s="137" t="s">
        <v>310</v>
      </c>
      <c r="W770" s="137"/>
      <c r="X770" s="137" t="s">
        <v>310</v>
      </c>
      <c r="Y770" s="137" t="s">
        <v>310</v>
      </c>
      <c r="Z770" s="137" t="s">
        <v>310</v>
      </c>
      <c r="AA770" s="137"/>
      <c r="AB770" s="137" t="s">
        <v>310</v>
      </c>
      <c r="AC770" s="137" t="s">
        <v>310</v>
      </c>
      <c r="AD770" s="137" t="s">
        <v>310</v>
      </c>
    </row>
    <row r="771" spans="1:31" s="62" customFormat="1" ht="12.75" x14ac:dyDescent="0.2">
      <c r="A771" s="138" t="s">
        <v>13</v>
      </c>
      <c r="B771" s="138"/>
      <c r="C771" s="21">
        <f t="shared" ref="C771:C777" si="122">SUM(D771:F771)</f>
        <v>18979.53</v>
      </c>
      <c r="D771" s="21">
        <f t="shared" ref="D771:F771" si="123">SUM(D772:D777)</f>
        <v>7979.53</v>
      </c>
      <c r="E771" s="21">
        <f t="shared" si="123"/>
        <v>5500</v>
      </c>
      <c r="F771" s="21">
        <f t="shared" si="123"/>
        <v>5500</v>
      </c>
      <c r="G771" s="149"/>
      <c r="H771" s="149"/>
      <c r="I771" s="125"/>
      <c r="J771" s="125"/>
      <c r="K771" s="137"/>
      <c r="L771" s="137"/>
      <c r="M771" s="137"/>
      <c r="N771" s="137"/>
      <c r="O771" s="137"/>
      <c r="P771" s="137"/>
      <c r="Q771" s="137"/>
      <c r="R771" s="137"/>
      <c r="S771" s="137"/>
      <c r="T771" s="137"/>
      <c r="U771" s="137"/>
      <c r="V771" s="137"/>
      <c r="W771" s="137"/>
      <c r="X771" s="137"/>
      <c r="Y771" s="137"/>
      <c r="Z771" s="137"/>
      <c r="AA771" s="137"/>
      <c r="AB771" s="137"/>
      <c r="AC771" s="137"/>
      <c r="AD771" s="137"/>
    </row>
    <row r="772" spans="1:31" s="62" customFormat="1" ht="12.75" customHeight="1" x14ac:dyDescent="0.2">
      <c r="A772" s="138" t="s">
        <v>3</v>
      </c>
      <c r="B772" s="138"/>
      <c r="C772" s="21">
        <f t="shared" si="122"/>
        <v>16500</v>
      </c>
      <c r="D772" s="21">
        <v>5500</v>
      </c>
      <c r="E772" s="21">
        <v>5500</v>
      </c>
      <c r="F772" s="21">
        <v>5500</v>
      </c>
      <c r="G772" s="149"/>
      <c r="H772" s="149"/>
      <c r="I772" s="125"/>
      <c r="J772" s="125"/>
      <c r="K772" s="137"/>
      <c r="L772" s="137"/>
      <c r="M772" s="137"/>
      <c r="N772" s="137"/>
      <c r="O772" s="137"/>
      <c r="P772" s="137"/>
      <c r="Q772" s="137"/>
      <c r="R772" s="137"/>
      <c r="S772" s="137"/>
      <c r="T772" s="137"/>
      <c r="U772" s="137"/>
      <c r="V772" s="137"/>
      <c r="W772" s="137"/>
      <c r="X772" s="137"/>
      <c r="Y772" s="137"/>
      <c r="Z772" s="137"/>
      <c r="AA772" s="137"/>
      <c r="AB772" s="137"/>
      <c r="AC772" s="137"/>
      <c r="AD772" s="137"/>
    </row>
    <row r="773" spans="1:31" s="62" customFormat="1" ht="12.75" customHeight="1" x14ac:dyDescent="0.2">
      <c r="A773" s="138" t="s">
        <v>10</v>
      </c>
      <c r="B773" s="138"/>
      <c r="C773" s="21">
        <f t="shared" si="122"/>
        <v>2479.5299999999997</v>
      </c>
      <c r="D773" s="21">
        <f>2190+289.53</f>
        <v>2479.5299999999997</v>
      </c>
      <c r="E773" s="21">
        <v>0</v>
      </c>
      <c r="F773" s="21">
        <v>0</v>
      </c>
      <c r="G773" s="149"/>
      <c r="H773" s="149"/>
      <c r="I773" s="125"/>
      <c r="J773" s="125"/>
      <c r="K773" s="137"/>
      <c r="L773" s="137"/>
      <c r="M773" s="137"/>
      <c r="N773" s="137"/>
      <c r="O773" s="137"/>
      <c r="P773" s="137"/>
      <c r="Q773" s="137"/>
      <c r="R773" s="137"/>
      <c r="S773" s="137"/>
      <c r="T773" s="137"/>
      <c r="U773" s="137"/>
      <c r="V773" s="137"/>
      <c r="W773" s="137"/>
      <c r="X773" s="137"/>
      <c r="Y773" s="137"/>
      <c r="Z773" s="137"/>
      <c r="AA773" s="137"/>
      <c r="AB773" s="137"/>
      <c r="AC773" s="137"/>
      <c r="AD773" s="137"/>
    </row>
    <row r="774" spans="1:31" s="62" customFormat="1" ht="12.75" x14ac:dyDescent="0.2">
      <c r="A774" s="138" t="s">
        <v>11</v>
      </c>
      <c r="B774" s="138"/>
      <c r="C774" s="21">
        <f t="shared" si="122"/>
        <v>0</v>
      </c>
      <c r="D774" s="21">
        <v>0</v>
      </c>
      <c r="E774" s="21">
        <v>0</v>
      </c>
      <c r="F774" s="21">
        <v>0</v>
      </c>
      <c r="G774" s="149"/>
      <c r="H774" s="149"/>
      <c r="I774" s="125"/>
      <c r="J774" s="125"/>
      <c r="K774" s="137"/>
      <c r="L774" s="137"/>
      <c r="M774" s="137"/>
      <c r="N774" s="137"/>
      <c r="O774" s="137"/>
      <c r="P774" s="137"/>
      <c r="Q774" s="137"/>
      <c r="R774" s="137"/>
      <c r="S774" s="137"/>
      <c r="T774" s="137"/>
      <c r="U774" s="137"/>
      <c r="V774" s="137"/>
      <c r="W774" s="137"/>
      <c r="X774" s="137"/>
      <c r="Y774" s="137"/>
      <c r="Z774" s="137"/>
      <c r="AA774" s="137"/>
      <c r="AB774" s="137"/>
      <c r="AC774" s="137"/>
      <c r="AD774" s="137"/>
    </row>
    <row r="775" spans="1:31" s="62" customFormat="1" ht="18.75" customHeight="1" x14ac:dyDescent="0.2">
      <c r="A775" s="138" t="s">
        <v>12</v>
      </c>
      <c r="B775" s="138"/>
      <c r="C775" s="21">
        <f t="shared" si="122"/>
        <v>0</v>
      </c>
      <c r="D775" s="21">
        <v>0</v>
      </c>
      <c r="E775" s="21">
        <v>0</v>
      </c>
      <c r="F775" s="21">
        <v>0</v>
      </c>
      <c r="G775" s="149"/>
      <c r="H775" s="149"/>
      <c r="I775" s="125"/>
      <c r="J775" s="125"/>
      <c r="K775" s="137"/>
      <c r="L775" s="137"/>
      <c r="M775" s="137"/>
      <c r="N775" s="137"/>
      <c r="O775" s="137"/>
      <c r="P775" s="137"/>
      <c r="Q775" s="137"/>
      <c r="R775" s="137"/>
      <c r="S775" s="137"/>
      <c r="T775" s="137"/>
      <c r="U775" s="137"/>
      <c r="V775" s="137"/>
      <c r="W775" s="137"/>
      <c r="X775" s="137"/>
      <c r="Y775" s="137"/>
      <c r="Z775" s="137"/>
      <c r="AA775" s="137"/>
      <c r="AB775" s="137"/>
      <c r="AC775" s="137"/>
      <c r="AD775" s="137"/>
    </row>
    <row r="776" spans="1:31" s="62" customFormat="1" ht="12" customHeight="1" x14ac:dyDescent="0.2">
      <c r="A776" s="139" t="s">
        <v>256</v>
      </c>
      <c r="B776" s="140"/>
      <c r="C776" s="21">
        <f t="shared" si="122"/>
        <v>0</v>
      </c>
      <c r="D776" s="21">
        <v>0</v>
      </c>
      <c r="E776" s="21">
        <v>0</v>
      </c>
      <c r="F776" s="21">
        <v>0</v>
      </c>
      <c r="G776" s="149"/>
      <c r="H776" s="149"/>
      <c r="I776" s="125"/>
      <c r="J776" s="125"/>
      <c r="K776" s="137"/>
      <c r="L776" s="137"/>
      <c r="M776" s="137"/>
      <c r="N776" s="137"/>
      <c r="O776" s="137"/>
      <c r="P776" s="137"/>
      <c r="Q776" s="137"/>
      <c r="R776" s="137"/>
      <c r="S776" s="137"/>
      <c r="T776" s="137"/>
      <c r="U776" s="137"/>
      <c r="V776" s="137"/>
      <c r="W776" s="137"/>
      <c r="X776" s="137"/>
      <c r="Y776" s="137"/>
      <c r="Z776" s="137"/>
      <c r="AA776" s="137"/>
      <c r="AB776" s="137"/>
      <c r="AC776" s="137"/>
      <c r="AD776" s="137"/>
    </row>
    <row r="777" spans="1:31" s="62" customFormat="1" ht="12.75" customHeight="1" x14ac:dyDescent="0.2">
      <c r="A777" s="138" t="s">
        <v>257</v>
      </c>
      <c r="B777" s="138"/>
      <c r="C777" s="21">
        <f t="shared" si="122"/>
        <v>0</v>
      </c>
      <c r="D777" s="21">
        <v>0</v>
      </c>
      <c r="E777" s="21">
        <v>0</v>
      </c>
      <c r="F777" s="21">
        <v>0</v>
      </c>
      <c r="G777" s="149"/>
      <c r="H777" s="149"/>
      <c r="I777" s="126"/>
      <c r="J777" s="126"/>
      <c r="K777" s="137"/>
      <c r="L777" s="137"/>
      <c r="M777" s="137"/>
      <c r="N777" s="137"/>
      <c r="O777" s="137"/>
      <c r="P777" s="137"/>
      <c r="Q777" s="137"/>
      <c r="R777" s="137"/>
      <c r="S777" s="137"/>
      <c r="T777" s="137"/>
      <c r="U777" s="137"/>
      <c r="V777" s="137"/>
      <c r="W777" s="137"/>
      <c r="X777" s="137"/>
      <c r="Y777" s="137"/>
      <c r="Z777" s="137"/>
      <c r="AA777" s="137"/>
      <c r="AB777" s="137"/>
      <c r="AC777" s="137"/>
      <c r="AD777" s="137"/>
    </row>
    <row r="778" spans="1:31" s="62" customFormat="1" ht="71.45" customHeight="1" x14ac:dyDescent="0.2">
      <c r="A778" s="116" t="s">
        <v>573</v>
      </c>
      <c r="B778" s="117"/>
      <c r="C778" s="117"/>
      <c r="D778" s="117"/>
      <c r="E778" s="117"/>
      <c r="F778" s="117"/>
      <c r="G778" s="78" t="s">
        <v>287</v>
      </c>
      <c r="H778" s="78" t="s">
        <v>173</v>
      </c>
      <c r="I778" s="76" t="s">
        <v>1</v>
      </c>
      <c r="J778" s="75" t="s">
        <v>578</v>
      </c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  <c r="AA778" s="93"/>
      <c r="AB778" s="93"/>
      <c r="AC778" s="93"/>
      <c r="AD778" s="93"/>
    </row>
    <row r="779" spans="1:31" s="62" customFormat="1" ht="28.9" customHeight="1" x14ac:dyDescent="0.2">
      <c r="A779" s="75" t="s">
        <v>184</v>
      </c>
      <c r="B779" s="147" t="s">
        <v>334</v>
      </c>
      <c r="C779" s="148"/>
      <c r="D779" s="148"/>
      <c r="E779" s="148"/>
      <c r="F779" s="148"/>
      <c r="G779" s="149" t="s">
        <v>533</v>
      </c>
      <c r="H779" s="149" t="s">
        <v>186</v>
      </c>
      <c r="I779" s="111" t="s">
        <v>594</v>
      </c>
      <c r="J779" s="111" t="s">
        <v>595</v>
      </c>
      <c r="K779" s="137"/>
      <c r="L779" s="137"/>
      <c r="M779" s="137"/>
      <c r="N779" s="137" t="s">
        <v>310</v>
      </c>
      <c r="O779" s="137" t="s">
        <v>310</v>
      </c>
      <c r="P779" s="137" t="s">
        <v>310</v>
      </c>
      <c r="Q779" s="137" t="s">
        <v>310</v>
      </c>
      <c r="R779" s="137" t="s">
        <v>310</v>
      </c>
      <c r="S779" s="137" t="s">
        <v>310</v>
      </c>
      <c r="T779" s="137" t="s">
        <v>310</v>
      </c>
      <c r="U779" s="137" t="s">
        <v>310</v>
      </c>
      <c r="V779" s="137" t="s">
        <v>310</v>
      </c>
      <c r="W779" s="137"/>
      <c r="X779" s="137" t="s">
        <v>310</v>
      </c>
      <c r="Y779" s="137" t="s">
        <v>310</v>
      </c>
      <c r="Z779" s="137" t="s">
        <v>310</v>
      </c>
      <c r="AA779" s="137"/>
      <c r="AB779" s="137" t="s">
        <v>310</v>
      </c>
      <c r="AC779" s="137" t="s">
        <v>310</v>
      </c>
      <c r="AD779" s="137" t="s">
        <v>310</v>
      </c>
    </row>
    <row r="780" spans="1:31" s="62" customFormat="1" ht="12.75" x14ac:dyDescent="0.2">
      <c r="A780" s="138" t="s">
        <v>13</v>
      </c>
      <c r="B780" s="138"/>
      <c r="C780" s="21">
        <f t="shared" ref="C780:C786" si="124">SUM(D780:F780)</f>
        <v>6815.27</v>
      </c>
      <c r="D780" s="21">
        <f t="shared" ref="D780:F780" si="125">SUM(D781:D786)</f>
        <v>2815.27</v>
      </c>
      <c r="E780" s="21">
        <f t="shared" si="125"/>
        <v>2000</v>
      </c>
      <c r="F780" s="21">
        <f t="shared" si="125"/>
        <v>2000</v>
      </c>
      <c r="G780" s="149"/>
      <c r="H780" s="149"/>
      <c r="I780" s="125"/>
      <c r="J780" s="125"/>
      <c r="K780" s="137"/>
      <c r="L780" s="137"/>
      <c r="M780" s="137"/>
      <c r="N780" s="137"/>
      <c r="O780" s="137"/>
      <c r="P780" s="137"/>
      <c r="Q780" s="137"/>
      <c r="R780" s="137"/>
      <c r="S780" s="137"/>
      <c r="T780" s="137"/>
      <c r="U780" s="137"/>
      <c r="V780" s="137"/>
      <c r="W780" s="137"/>
      <c r="X780" s="137"/>
      <c r="Y780" s="137"/>
      <c r="Z780" s="137"/>
      <c r="AA780" s="137"/>
      <c r="AB780" s="137"/>
      <c r="AC780" s="137"/>
      <c r="AD780" s="137"/>
    </row>
    <row r="781" spans="1:31" s="62" customFormat="1" ht="12.75" customHeight="1" x14ac:dyDescent="0.2">
      <c r="A781" s="138" t="s">
        <v>3</v>
      </c>
      <c r="B781" s="138"/>
      <c r="C781" s="21">
        <f t="shared" si="124"/>
        <v>6000</v>
      </c>
      <c r="D781" s="21">
        <v>2000</v>
      </c>
      <c r="E781" s="21">
        <v>2000</v>
      </c>
      <c r="F781" s="21">
        <v>2000</v>
      </c>
      <c r="G781" s="149"/>
      <c r="H781" s="149"/>
      <c r="I781" s="125"/>
      <c r="J781" s="125"/>
      <c r="K781" s="137"/>
      <c r="L781" s="137"/>
      <c r="M781" s="137"/>
      <c r="N781" s="137"/>
      <c r="O781" s="137"/>
      <c r="P781" s="137"/>
      <c r="Q781" s="137"/>
      <c r="R781" s="137"/>
      <c r="S781" s="137"/>
      <c r="T781" s="137"/>
      <c r="U781" s="137"/>
      <c r="V781" s="137"/>
      <c r="W781" s="137"/>
      <c r="X781" s="137"/>
      <c r="Y781" s="137"/>
      <c r="Z781" s="137"/>
      <c r="AA781" s="137"/>
      <c r="AB781" s="137"/>
      <c r="AC781" s="137"/>
      <c r="AD781" s="137"/>
      <c r="AE781" s="62" t="s">
        <v>531</v>
      </c>
    </row>
    <row r="782" spans="1:31" s="62" customFormat="1" ht="12.75" customHeight="1" x14ac:dyDescent="0.2">
      <c r="A782" s="138" t="s">
        <v>10</v>
      </c>
      <c r="B782" s="138"/>
      <c r="C782" s="21">
        <f t="shared" si="124"/>
        <v>815.27</v>
      </c>
      <c r="D782" s="21">
        <f>710+105.27</f>
        <v>815.27</v>
      </c>
      <c r="E782" s="21">
        <v>0</v>
      </c>
      <c r="F782" s="21">
        <v>0</v>
      </c>
      <c r="G782" s="149"/>
      <c r="H782" s="149"/>
      <c r="I782" s="125"/>
      <c r="J782" s="125"/>
      <c r="K782" s="137"/>
      <c r="L782" s="137"/>
      <c r="M782" s="137"/>
      <c r="N782" s="137"/>
      <c r="O782" s="137"/>
      <c r="P782" s="137"/>
      <c r="Q782" s="137"/>
      <c r="R782" s="137"/>
      <c r="S782" s="137"/>
      <c r="T782" s="137"/>
      <c r="U782" s="137"/>
      <c r="V782" s="137"/>
      <c r="W782" s="137"/>
      <c r="X782" s="137"/>
      <c r="Y782" s="137"/>
      <c r="Z782" s="137"/>
      <c r="AA782" s="137"/>
      <c r="AB782" s="137"/>
      <c r="AC782" s="137"/>
      <c r="AD782" s="137"/>
    </row>
    <row r="783" spans="1:31" s="62" customFormat="1" ht="12.75" x14ac:dyDescent="0.2">
      <c r="A783" s="138" t="s">
        <v>11</v>
      </c>
      <c r="B783" s="138"/>
      <c r="C783" s="21">
        <f t="shared" si="124"/>
        <v>0</v>
      </c>
      <c r="D783" s="21">
        <v>0</v>
      </c>
      <c r="E783" s="21">
        <v>0</v>
      </c>
      <c r="F783" s="21">
        <v>0</v>
      </c>
      <c r="G783" s="149"/>
      <c r="H783" s="149"/>
      <c r="I783" s="125"/>
      <c r="J783" s="125"/>
      <c r="K783" s="137"/>
      <c r="L783" s="137"/>
      <c r="M783" s="137"/>
      <c r="N783" s="137"/>
      <c r="O783" s="137"/>
      <c r="P783" s="137"/>
      <c r="Q783" s="137"/>
      <c r="R783" s="137"/>
      <c r="S783" s="137"/>
      <c r="T783" s="137"/>
      <c r="U783" s="137"/>
      <c r="V783" s="137"/>
      <c r="W783" s="137"/>
      <c r="X783" s="137"/>
      <c r="Y783" s="137"/>
      <c r="Z783" s="137"/>
      <c r="AA783" s="137"/>
      <c r="AB783" s="137"/>
      <c r="AC783" s="137"/>
      <c r="AD783" s="137"/>
    </row>
    <row r="784" spans="1:31" s="62" customFormat="1" ht="18.75" customHeight="1" x14ac:dyDescent="0.2">
      <c r="A784" s="138" t="s">
        <v>12</v>
      </c>
      <c r="B784" s="138"/>
      <c r="C784" s="21">
        <f t="shared" si="124"/>
        <v>0</v>
      </c>
      <c r="D784" s="21">
        <v>0</v>
      </c>
      <c r="E784" s="21">
        <v>0</v>
      </c>
      <c r="F784" s="21">
        <v>0</v>
      </c>
      <c r="G784" s="149"/>
      <c r="H784" s="149"/>
      <c r="I784" s="125"/>
      <c r="J784" s="125"/>
      <c r="K784" s="137"/>
      <c r="L784" s="137"/>
      <c r="M784" s="137"/>
      <c r="N784" s="137"/>
      <c r="O784" s="137"/>
      <c r="P784" s="137"/>
      <c r="Q784" s="137"/>
      <c r="R784" s="137"/>
      <c r="S784" s="137"/>
      <c r="T784" s="137"/>
      <c r="U784" s="137"/>
      <c r="V784" s="137"/>
      <c r="W784" s="137"/>
      <c r="X784" s="137"/>
      <c r="Y784" s="137"/>
      <c r="Z784" s="137"/>
      <c r="AA784" s="137"/>
      <c r="AB784" s="137"/>
      <c r="AC784" s="137"/>
      <c r="AD784" s="137"/>
    </row>
    <row r="785" spans="1:30" s="62" customFormat="1" ht="12" customHeight="1" x14ac:dyDescent="0.2">
      <c r="A785" s="139" t="s">
        <v>256</v>
      </c>
      <c r="B785" s="140"/>
      <c r="C785" s="21">
        <f t="shared" si="124"/>
        <v>0</v>
      </c>
      <c r="D785" s="21">
        <v>0</v>
      </c>
      <c r="E785" s="21">
        <v>0</v>
      </c>
      <c r="F785" s="21">
        <v>0</v>
      </c>
      <c r="G785" s="149"/>
      <c r="H785" s="149"/>
      <c r="I785" s="125"/>
      <c r="J785" s="125"/>
      <c r="K785" s="137"/>
      <c r="L785" s="137"/>
      <c r="M785" s="137"/>
      <c r="N785" s="137"/>
      <c r="O785" s="137"/>
      <c r="P785" s="137"/>
      <c r="Q785" s="137"/>
      <c r="R785" s="137"/>
      <c r="S785" s="137"/>
      <c r="T785" s="137"/>
      <c r="U785" s="137"/>
      <c r="V785" s="137"/>
      <c r="W785" s="137"/>
      <c r="X785" s="137"/>
      <c r="Y785" s="137"/>
      <c r="Z785" s="137"/>
      <c r="AA785" s="137"/>
      <c r="AB785" s="137"/>
      <c r="AC785" s="137"/>
      <c r="AD785" s="137"/>
    </row>
    <row r="786" spans="1:30" s="62" customFormat="1" ht="12.75" customHeight="1" x14ac:dyDescent="0.2">
      <c r="A786" s="138" t="s">
        <v>257</v>
      </c>
      <c r="B786" s="138"/>
      <c r="C786" s="21">
        <f t="shared" si="124"/>
        <v>0</v>
      </c>
      <c r="D786" s="21">
        <v>0</v>
      </c>
      <c r="E786" s="21">
        <v>0</v>
      </c>
      <c r="F786" s="21">
        <v>0</v>
      </c>
      <c r="G786" s="149"/>
      <c r="H786" s="149"/>
      <c r="I786" s="126"/>
      <c r="J786" s="126"/>
      <c r="K786" s="137"/>
      <c r="L786" s="137"/>
      <c r="M786" s="137"/>
      <c r="N786" s="137"/>
      <c r="O786" s="137"/>
      <c r="P786" s="137"/>
      <c r="Q786" s="137"/>
      <c r="R786" s="137"/>
      <c r="S786" s="137"/>
      <c r="T786" s="137"/>
      <c r="U786" s="137"/>
      <c r="V786" s="137"/>
      <c r="W786" s="137"/>
      <c r="X786" s="137"/>
      <c r="Y786" s="137"/>
      <c r="Z786" s="137"/>
      <c r="AA786" s="137"/>
      <c r="AB786" s="137"/>
      <c r="AC786" s="137"/>
      <c r="AD786" s="137"/>
    </row>
    <row r="787" spans="1:30" s="62" customFormat="1" ht="72.599999999999994" customHeight="1" x14ac:dyDescent="0.2">
      <c r="A787" s="116" t="s">
        <v>574</v>
      </c>
      <c r="B787" s="117"/>
      <c r="C787" s="117"/>
      <c r="D787" s="117"/>
      <c r="E787" s="117"/>
      <c r="F787" s="117"/>
      <c r="G787" s="78" t="s">
        <v>534</v>
      </c>
      <c r="H787" s="78" t="s">
        <v>173</v>
      </c>
      <c r="I787" s="76" t="s">
        <v>1</v>
      </c>
      <c r="J787" s="75" t="s">
        <v>578</v>
      </c>
      <c r="K787" s="93"/>
      <c r="L787" s="93"/>
      <c r="M787" s="93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  <c r="AA787" s="93"/>
      <c r="AB787" s="93"/>
      <c r="AC787" s="93"/>
      <c r="AD787" s="93"/>
    </row>
    <row r="788" spans="1:30" s="62" customFormat="1" ht="25.5" customHeight="1" x14ac:dyDescent="0.2">
      <c r="A788" s="34" t="s">
        <v>187</v>
      </c>
      <c r="B788" s="150" t="s">
        <v>139</v>
      </c>
      <c r="C788" s="151"/>
      <c r="D788" s="151"/>
      <c r="E788" s="151"/>
      <c r="F788" s="151"/>
      <c r="G788" s="127" t="s">
        <v>649</v>
      </c>
      <c r="H788" s="149" t="s">
        <v>614</v>
      </c>
      <c r="I788" s="111" t="s">
        <v>481</v>
      </c>
      <c r="J788" s="111" t="s">
        <v>482</v>
      </c>
      <c r="K788" s="146"/>
      <c r="L788" s="146"/>
      <c r="M788" s="146"/>
      <c r="N788" s="146"/>
      <c r="O788" s="146"/>
      <c r="P788" s="146"/>
      <c r="Q788" s="146"/>
      <c r="R788" s="146"/>
      <c r="S788" s="146"/>
      <c r="T788" s="146"/>
      <c r="U788" s="146"/>
      <c r="V788" s="146"/>
      <c r="W788" s="146"/>
      <c r="X788" s="146"/>
      <c r="Y788" s="146"/>
      <c r="Z788" s="146"/>
      <c r="AA788" s="146"/>
      <c r="AB788" s="146"/>
      <c r="AC788" s="146"/>
      <c r="AD788" s="146"/>
    </row>
    <row r="789" spans="1:30" s="62" customFormat="1" ht="21" customHeight="1" x14ac:dyDescent="0.2">
      <c r="A789" s="138" t="s">
        <v>13</v>
      </c>
      <c r="B789" s="138"/>
      <c r="C789" s="66">
        <f t="shared" ref="C789:C795" si="126">SUM(D789:F789)</f>
        <v>7650</v>
      </c>
      <c r="D789" s="66">
        <f t="shared" ref="D789:F789" si="127">SUM(D790:D795)</f>
        <v>2550</v>
      </c>
      <c r="E789" s="66">
        <f t="shared" si="127"/>
        <v>2550</v>
      </c>
      <c r="F789" s="66">
        <f t="shared" si="127"/>
        <v>2550</v>
      </c>
      <c r="G789" s="128"/>
      <c r="H789" s="149"/>
      <c r="I789" s="125"/>
      <c r="J789" s="125"/>
      <c r="K789" s="146"/>
      <c r="L789" s="146"/>
      <c r="M789" s="146"/>
      <c r="N789" s="146"/>
      <c r="O789" s="146"/>
      <c r="P789" s="146"/>
      <c r="Q789" s="146"/>
      <c r="R789" s="146"/>
      <c r="S789" s="146"/>
      <c r="T789" s="146"/>
      <c r="U789" s="146"/>
      <c r="V789" s="146"/>
      <c r="W789" s="146"/>
      <c r="X789" s="146"/>
      <c r="Y789" s="146"/>
      <c r="Z789" s="146"/>
      <c r="AA789" s="146"/>
      <c r="AB789" s="146"/>
      <c r="AC789" s="146"/>
      <c r="AD789" s="146"/>
    </row>
    <row r="790" spans="1:30" s="62" customFormat="1" ht="21" customHeight="1" x14ac:dyDescent="0.2">
      <c r="A790" s="138" t="s">
        <v>3</v>
      </c>
      <c r="B790" s="138"/>
      <c r="C790" s="66">
        <f t="shared" si="126"/>
        <v>1500</v>
      </c>
      <c r="D790" s="66">
        <f>D798+D806</f>
        <v>500</v>
      </c>
      <c r="E790" s="66">
        <f t="shared" ref="E790:F790" si="128">E798+E806</f>
        <v>500</v>
      </c>
      <c r="F790" s="66">
        <f t="shared" si="128"/>
        <v>500</v>
      </c>
      <c r="G790" s="128"/>
      <c r="H790" s="149"/>
      <c r="I790" s="125"/>
      <c r="J790" s="125"/>
      <c r="K790" s="146"/>
      <c r="L790" s="146"/>
      <c r="M790" s="146"/>
      <c r="N790" s="146"/>
      <c r="O790" s="146"/>
      <c r="P790" s="146"/>
      <c r="Q790" s="146"/>
      <c r="R790" s="146"/>
      <c r="S790" s="146"/>
      <c r="T790" s="146"/>
      <c r="U790" s="146"/>
      <c r="V790" s="146"/>
      <c r="W790" s="146"/>
      <c r="X790" s="146"/>
      <c r="Y790" s="146"/>
      <c r="Z790" s="146"/>
      <c r="AA790" s="146"/>
      <c r="AB790" s="146"/>
      <c r="AC790" s="146"/>
      <c r="AD790" s="146"/>
    </row>
    <row r="791" spans="1:30" s="62" customFormat="1" ht="21" customHeight="1" x14ac:dyDescent="0.2">
      <c r="A791" s="138" t="s">
        <v>10</v>
      </c>
      <c r="B791" s="138"/>
      <c r="C791" s="66">
        <f t="shared" si="126"/>
        <v>6150</v>
      </c>
      <c r="D791" s="66">
        <f t="shared" ref="D791:F795" si="129">D799+D807</f>
        <v>2050</v>
      </c>
      <c r="E791" s="66">
        <f t="shared" si="129"/>
        <v>2050</v>
      </c>
      <c r="F791" s="66">
        <f t="shared" si="129"/>
        <v>2050</v>
      </c>
      <c r="G791" s="128"/>
      <c r="H791" s="149"/>
      <c r="I791" s="125"/>
      <c r="J791" s="125"/>
      <c r="K791" s="146"/>
      <c r="L791" s="146"/>
      <c r="M791" s="146"/>
      <c r="N791" s="146"/>
      <c r="O791" s="146"/>
      <c r="P791" s="146"/>
      <c r="Q791" s="146"/>
      <c r="R791" s="146"/>
      <c r="S791" s="146"/>
      <c r="T791" s="146"/>
      <c r="U791" s="146"/>
      <c r="V791" s="146"/>
      <c r="W791" s="146"/>
      <c r="X791" s="146"/>
      <c r="Y791" s="146"/>
      <c r="Z791" s="146"/>
      <c r="AA791" s="146"/>
      <c r="AB791" s="146"/>
      <c r="AC791" s="146"/>
      <c r="AD791" s="146"/>
    </row>
    <row r="792" spans="1:30" s="62" customFormat="1" ht="21" customHeight="1" x14ac:dyDescent="0.2">
      <c r="A792" s="138" t="s">
        <v>11</v>
      </c>
      <c r="B792" s="138"/>
      <c r="C792" s="66">
        <f t="shared" si="126"/>
        <v>0</v>
      </c>
      <c r="D792" s="66">
        <f t="shared" si="129"/>
        <v>0</v>
      </c>
      <c r="E792" s="66">
        <f t="shared" si="129"/>
        <v>0</v>
      </c>
      <c r="F792" s="66">
        <f t="shared" si="129"/>
        <v>0</v>
      </c>
      <c r="G792" s="128"/>
      <c r="H792" s="149"/>
      <c r="I792" s="125"/>
      <c r="J792" s="125"/>
      <c r="K792" s="146"/>
      <c r="L792" s="146"/>
      <c r="M792" s="146"/>
      <c r="N792" s="146"/>
      <c r="O792" s="146"/>
      <c r="P792" s="146"/>
      <c r="Q792" s="146"/>
      <c r="R792" s="146"/>
      <c r="S792" s="146"/>
      <c r="T792" s="146"/>
      <c r="U792" s="146"/>
      <c r="V792" s="146"/>
      <c r="W792" s="146"/>
      <c r="X792" s="146"/>
      <c r="Y792" s="146"/>
      <c r="Z792" s="146"/>
      <c r="AA792" s="146"/>
      <c r="AB792" s="146"/>
      <c r="AC792" s="146"/>
      <c r="AD792" s="146"/>
    </row>
    <row r="793" spans="1:30" s="62" customFormat="1" ht="21" customHeight="1" x14ac:dyDescent="0.2">
      <c r="A793" s="138" t="s">
        <v>12</v>
      </c>
      <c r="B793" s="138"/>
      <c r="C793" s="66">
        <f t="shared" si="126"/>
        <v>0</v>
      </c>
      <c r="D793" s="66">
        <f t="shared" si="129"/>
        <v>0</v>
      </c>
      <c r="E793" s="66">
        <f t="shared" si="129"/>
        <v>0</v>
      </c>
      <c r="F793" s="66">
        <f t="shared" si="129"/>
        <v>0</v>
      </c>
      <c r="G793" s="128"/>
      <c r="H793" s="149"/>
      <c r="I793" s="125"/>
      <c r="J793" s="125"/>
      <c r="K793" s="146"/>
      <c r="L793" s="146"/>
      <c r="M793" s="146"/>
      <c r="N793" s="146"/>
      <c r="O793" s="146"/>
      <c r="P793" s="146"/>
      <c r="Q793" s="146"/>
      <c r="R793" s="146"/>
      <c r="S793" s="146"/>
      <c r="T793" s="146"/>
      <c r="U793" s="146"/>
      <c r="V793" s="146"/>
      <c r="W793" s="146"/>
      <c r="X793" s="146"/>
      <c r="Y793" s="146"/>
      <c r="Z793" s="146"/>
      <c r="AA793" s="146"/>
      <c r="AB793" s="146"/>
      <c r="AC793" s="146"/>
      <c r="AD793" s="146"/>
    </row>
    <row r="794" spans="1:30" s="62" customFormat="1" ht="21" customHeight="1" x14ac:dyDescent="0.2">
      <c r="A794" s="139" t="s">
        <v>256</v>
      </c>
      <c r="B794" s="140"/>
      <c r="C794" s="66">
        <f t="shared" si="126"/>
        <v>0</v>
      </c>
      <c r="D794" s="66">
        <f t="shared" si="129"/>
        <v>0</v>
      </c>
      <c r="E794" s="66">
        <f t="shared" si="129"/>
        <v>0</v>
      </c>
      <c r="F794" s="66">
        <f t="shared" si="129"/>
        <v>0</v>
      </c>
      <c r="G794" s="128"/>
      <c r="H794" s="149"/>
      <c r="I794" s="125"/>
      <c r="J794" s="125"/>
      <c r="K794" s="146"/>
      <c r="L794" s="146"/>
      <c r="M794" s="146"/>
      <c r="N794" s="146"/>
      <c r="O794" s="146"/>
      <c r="P794" s="146"/>
      <c r="Q794" s="146"/>
      <c r="R794" s="146"/>
      <c r="S794" s="146"/>
      <c r="T794" s="146"/>
      <c r="U794" s="146"/>
      <c r="V794" s="146"/>
      <c r="W794" s="146"/>
      <c r="X794" s="146"/>
      <c r="Y794" s="146"/>
      <c r="Z794" s="146"/>
      <c r="AA794" s="146"/>
      <c r="AB794" s="146"/>
      <c r="AC794" s="146"/>
      <c r="AD794" s="146"/>
    </row>
    <row r="795" spans="1:30" s="62" customFormat="1" ht="32.25" customHeight="1" x14ac:dyDescent="0.2">
      <c r="A795" s="138" t="s">
        <v>257</v>
      </c>
      <c r="B795" s="138"/>
      <c r="C795" s="66">
        <f t="shared" si="126"/>
        <v>0</v>
      </c>
      <c r="D795" s="66">
        <f t="shared" si="129"/>
        <v>0</v>
      </c>
      <c r="E795" s="66">
        <f t="shared" si="129"/>
        <v>0</v>
      </c>
      <c r="F795" s="66">
        <f t="shared" si="129"/>
        <v>0</v>
      </c>
      <c r="G795" s="129"/>
      <c r="H795" s="149"/>
      <c r="I795" s="126"/>
      <c r="J795" s="126"/>
      <c r="K795" s="146"/>
      <c r="L795" s="146"/>
      <c r="M795" s="146"/>
      <c r="N795" s="146"/>
      <c r="O795" s="146"/>
      <c r="P795" s="146"/>
      <c r="Q795" s="146"/>
      <c r="R795" s="146"/>
      <c r="S795" s="146"/>
      <c r="T795" s="146"/>
      <c r="U795" s="146"/>
      <c r="V795" s="146"/>
      <c r="W795" s="146"/>
      <c r="X795" s="146"/>
      <c r="Y795" s="146"/>
      <c r="Z795" s="146"/>
      <c r="AA795" s="146"/>
      <c r="AB795" s="146"/>
      <c r="AC795" s="146"/>
      <c r="AD795" s="146"/>
    </row>
    <row r="796" spans="1:30" s="62" customFormat="1" ht="49.15" customHeight="1" x14ac:dyDescent="0.2">
      <c r="A796" s="75" t="s">
        <v>188</v>
      </c>
      <c r="B796" s="147" t="s">
        <v>141</v>
      </c>
      <c r="C796" s="148"/>
      <c r="D796" s="148"/>
      <c r="E796" s="148"/>
      <c r="F796" s="148"/>
      <c r="G796" s="149" t="s">
        <v>592</v>
      </c>
      <c r="H796" s="149" t="s">
        <v>174</v>
      </c>
      <c r="I796" s="111" t="s">
        <v>594</v>
      </c>
      <c r="J796" s="111" t="s">
        <v>595</v>
      </c>
      <c r="K796" s="158"/>
      <c r="L796" s="158"/>
      <c r="M796" s="137" t="s">
        <v>310</v>
      </c>
      <c r="N796" s="137" t="s">
        <v>310</v>
      </c>
      <c r="O796" s="137" t="s">
        <v>310</v>
      </c>
      <c r="P796" s="137" t="s">
        <v>310</v>
      </c>
      <c r="Q796" s="137" t="s">
        <v>310</v>
      </c>
      <c r="R796" s="137" t="s">
        <v>310</v>
      </c>
      <c r="S796" s="137" t="s">
        <v>310</v>
      </c>
      <c r="T796" s="137" t="s">
        <v>310</v>
      </c>
      <c r="U796" s="137" t="s">
        <v>310</v>
      </c>
      <c r="V796" s="137" t="s">
        <v>310</v>
      </c>
      <c r="W796" s="137" t="s">
        <v>310</v>
      </c>
      <c r="X796" s="137" t="s">
        <v>310</v>
      </c>
      <c r="Y796" s="137" t="s">
        <v>310</v>
      </c>
      <c r="Z796" s="137" t="s">
        <v>310</v>
      </c>
      <c r="AA796" s="137" t="s">
        <v>310</v>
      </c>
      <c r="AB796" s="137" t="s">
        <v>310</v>
      </c>
      <c r="AC796" s="137" t="s">
        <v>310</v>
      </c>
      <c r="AD796" s="137" t="s">
        <v>310</v>
      </c>
    </row>
    <row r="797" spans="1:30" s="62" customFormat="1" ht="12.75" x14ac:dyDescent="0.2">
      <c r="A797" s="138" t="s">
        <v>13</v>
      </c>
      <c r="B797" s="138"/>
      <c r="C797" s="21">
        <f t="shared" ref="C797:C803" si="130">SUM(D797:F797)</f>
        <v>5400</v>
      </c>
      <c r="D797" s="21">
        <f t="shared" ref="D797:F797" si="131">SUM(D798:D803)</f>
        <v>1800</v>
      </c>
      <c r="E797" s="21">
        <f t="shared" si="131"/>
        <v>1800</v>
      </c>
      <c r="F797" s="21">
        <f t="shared" si="131"/>
        <v>1800</v>
      </c>
      <c r="G797" s="149"/>
      <c r="H797" s="149"/>
      <c r="I797" s="125"/>
      <c r="J797" s="125"/>
      <c r="K797" s="159"/>
      <c r="L797" s="159"/>
      <c r="M797" s="137"/>
      <c r="N797" s="137"/>
      <c r="O797" s="137"/>
      <c r="P797" s="137"/>
      <c r="Q797" s="137"/>
      <c r="R797" s="137"/>
      <c r="S797" s="137"/>
      <c r="T797" s="137"/>
      <c r="U797" s="137"/>
      <c r="V797" s="137"/>
      <c r="W797" s="137"/>
      <c r="X797" s="137"/>
      <c r="Y797" s="137"/>
      <c r="Z797" s="137"/>
      <c r="AA797" s="137"/>
      <c r="AB797" s="137"/>
      <c r="AC797" s="137"/>
      <c r="AD797" s="137"/>
    </row>
    <row r="798" spans="1:30" s="62" customFormat="1" ht="12" customHeight="1" x14ac:dyDescent="0.2">
      <c r="A798" s="138" t="s">
        <v>3</v>
      </c>
      <c r="B798" s="138"/>
      <c r="C798" s="21">
        <f t="shared" si="130"/>
        <v>0</v>
      </c>
      <c r="D798" s="21">
        <v>0</v>
      </c>
      <c r="E798" s="21">
        <v>0</v>
      </c>
      <c r="F798" s="21">
        <v>0</v>
      </c>
      <c r="G798" s="149"/>
      <c r="H798" s="149"/>
      <c r="I798" s="125"/>
      <c r="J798" s="125"/>
      <c r="K798" s="159"/>
      <c r="L798" s="159"/>
      <c r="M798" s="137"/>
      <c r="N798" s="137"/>
      <c r="O798" s="137"/>
      <c r="P798" s="137"/>
      <c r="Q798" s="137"/>
      <c r="R798" s="137"/>
      <c r="S798" s="137"/>
      <c r="T798" s="137"/>
      <c r="U798" s="137"/>
      <c r="V798" s="137"/>
      <c r="W798" s="137"/>
      <c r="X798" s="137"/>
      <c r="Y798" s="137"/>
      <c r="Z798" s="137"/>
      <c r="AA798" s="137"/>
      <c r="AB798" s="137"/>
      <c r="AC798" s="137"/>
      <c r="AD798" s="137"/>
    </row>
    <row r="799" spans="1:30" s="62" customFormat="1" ht="12.75" customHeight="1" x14ac:dyDescent="0.2">
      <c r="A799" s="138" t="s">
        <v>10</v>
      </c>
      <c r="B799" s="138"/>
      <c r="C799" s="21">
        <f t="shared" si="130"/>
        <v>5400</v>
      </c>
      <c r="D799" s="21">
        <v>1800</v>
      </c>
      <c r="E799" s="21">
        <v>1800</v>
      </c>
      <c r="F799" s="21">
        <v>1800</v>
      </c>
      <c r="G799" s="149"/>
      <c r="H799" s="149"/>
      <c r="I799" s="125"/>
      <c r="J799" s="125"/>
      <c r="K799" s="159"/>
      <c r="L799" s="159"/>
      <c r="M799" s="137"/>
      <c r="N799" s="137"/>
      <c r="O799" s="137"/>
      <c r="P799" s="137"/>
      <c r="Q799" s="137"/>
      <c r="R799" s="137"/>
      <c r="S799" s="137"/>
      <c r="T799" s="137"/>
      <c r="U799" s="137"/>
      <c r="V799" s="137"/>
      <c r="W799" s="137"/>
      <c r="X799" s="137"/>
      <c r="Y799" s="137"/>
      <c r="Z799" s="137"/>
      <c r="AA799" s="137"/>
      <c r="AB799" s="137"/>
      <c r="AC799" s="137"/>
      <c r="AD799" s="137"/>
    </row>
    <row r="800" spans="1:30" s="62" customFormat="1" ht="12.75" x14ac:dyDescent="0.2">
      <c r="A800" s="138" t="s">
        <v>11</v>
      </c>
      <c r="B800" s="138"/>
      <c r="C800" s="21">
        <f t="shared" si="130"/>
        <v>0</v>
      </c>
      <c r="D800" s="21">
        <v>0</v>
      </c>
      <c r="E800" s="21">
        <v>0</v>
      </c>
      <c r="F800" s="21">
        <v>0</v>
      </c>
      <c r="G800" s="149"/>
      <c r="H800" s="149"/>
      <c r="I800" s="125"/>
      <c r="J800" s="125"/>
      <c r="K800" s="159"/>
      <c r="L800" s="159"/>
      <c r="M800" s="137"/>
      <c r="N800" s="137"/>
      <c r="O800" s="137"/>
      <c r="P800" s="137"/>
      <c r="Q800" s="137"/>
      <c r="R800" s="137"/>
      <c r="S800" s="137"/>
      <c r="T800" s="137"/>
      <c r="U800" s="137"/>
      <c r="V800" s="137"/>
      <c r="W800" s="137"/>
      <c r="X800" s="137"/>
      <c r="Y800" s="137"/>
      <c r="Z800" s="137"/>
      <c r="AA800" s="137"/>
      <c r="AB800" s="137"/>
      <c r="AC800" s="137"/>
      <c r="AD800" s="137"/>
    </row>
    <row r="801" spans="1:30" s="62" customFormat="1" ht="18" customHeight="1" x14ac:dyDescent="0.2">
      <c r="A801" s="138" t="s">
        <v>12</v>
      </c>
      <c r="B801" s="138"/>
      <c r="C801" s="21">
        <f t="shared" si="130"/>
        <v>0</v>
      </c>
      <c r="D801" s="21">
        <v>0</v>
      </c>
      <c r="E801" s="21">
        <v>0</v>
      </c>
      <c r="F801" s="21">
        <v>0</v>
      </c>
      <c r="G801" s="149"/>
      <c r="H801" s="149"/>
      <c r="I801" s="125"/>
      <c r="J801" s="125"/>
      <c r="K801" s="159"/>
      <c r="L801" s="159"/>
      <c r="M801" s="137"/>
      <c r="N801" s="137"/>
      <c r="O801" s="137"/>
      <c r="P801" s="137"/>
      <c r="Q801" s="137"/>
      <c r="R801" s="137"/>
      <c r="S801" s="137"/>
      <c r="T801" s="137"/>
      <c r="U801" s="137"/>
      <c r="V801" s="137"/>
      <c r="W801" s="137"/>
      <c r="X801" s="137"/>
      <c r="Y801" s="137"/>
      <c r="Z801" s="137"/>
      <c r="AA801" s="137"/>
      <c r="AB801" s="137"/>
      <c r="AC801" s="137"/>
      <c r="AD801" s="137"/>
    </row>
    <row r="802" spans="1:30" s="62" customFormat="1" ht="12" customHeight="1" x14ac:dyDescent="0.2">
      <c r="A802" s="139" t="s">
        <v>256</v>
      </c>
      <c r="B802" s="140"/>
      <c r="C802" s="21">
        <f t="shared" si="130"/>
        <v>0</v>
      </c>
      <c r="D802" s="21"/>
      <c r="E802" s="21">
        <v>0</v>
      </c>
      <c r="F802" s="21">
        <v>0</v>
      </c>
      <c r="G802" s="149"/>
      <c r="H802" s="149"/>
      <c r="I802" s="125"/>
      <c r="J802" s="125"/>
      <c r="K802" s="159"/>
      <c r="L802" s="159"/>
      <c r="M802" s="137"/>
      <c r="N802" s="137"/>
      <c r="O802" s="137"/>
      <c r="P802" s="137"/>
      <c r="Q802" s="137"/>
      <c r="R802" s="137"/>
      <c r="S802" s="137"/>
      <c r="T802" s="137"/>
      <c r="U802" s="137"/>
      <c r="V802" s="137"/>
      <c r="W802" s="137"/>
      <c r="X802" s="137"/>
      <c r="Y802" s="137"/>
      <c r="Z802" s="137"/>
      <c r="AA802" s="137"/>
      <c r="AB802" s="137"/>
      <c r="AC802" s="137"/>
      <c r="AD802" s="137"/>
    </row>
    <row r="803" spans="1:30" s="62" customFormat="1" ht="12.75" customHeight="1" x14ac:dyDescent="0.2">
      <c r="A803" s="138" t="s">
        <v>257</v>
      </c>
      <c r="B803" s="138"/>
      <c r="C803" s="21">
        <f t="shared" si="130"/>
        <v>0</v>
      </c>
      <c r="D803" s="21">
        <v>0</v>
      </c>
      <c r="E803" s="21">
        <v>0</v>
      </c>
      <c r="F803" s="21">
        <v>0</v>
      </c>
      <c r="G803" s="149"/>
      <c r="H803" s="149"/>
      <c r="I803" s="126"/>
      <c r="J803" s="126"/>
      <c r="K803" s="160"/>
      <c r="L803" s="160"/>
      <c r="M803" s="137"/>
      <c r="N803" s="137"/>
      <c r="O803" s="137"/>
      <c r="P803" s="137"/>
      <c r="Q803" s="137"/>
      <c r="R803" s="137"/>
      <c r="S803" s="137"/>
      <c r="T803" s="137"/>
      <c r="U803" s="137"/>
      <c r="V803" s="137"/>
      <c r="W803" s="137"/>
      <c r="X803" s="137"/>
      <c r="Y803" s="137"/>
      <c r="Z803" s="137"/>
      <c r="AA803" s="137"/>
      <c r="AB803" s="137"/>
      <c r="AC803" s="137"/>
      <c r="AD803" s="137"/>
    </row>
    <row r="804" spans="1:30" s="62" customFormat="1" ht="40.9" customHeight="1" x14ac:dyDescent="0.2">
      <c r="A804" s="75" t="s">
        <v>189</v>
      </c>
      <c r="B804" s="147" t="s">
        <v>348</v>
      </c>
      <c r="C804" s="148"/>
      <c r="D804" s="148"/>
      <c r="E804" s="148"/>
      <c r="F804" s="148"/>
      <c r="G804" s="149" t="s">
        <v>535</v>
      </c>
      <c r="H804" s="149" t="s">
        <v>174</v>
      </c>
      <c r="I804" s="111" t="s">
        <v>594</v>
      </c>
      <c r="J804" s="111" t="s">
        <v>595</v>
      </c>
      <c r="K804" s="137"/>
      <c r="L804" s="137"/>
      <c r="M804" s="137" t="s">
        <v>310</v>
      </c>
      <c r="N804" s="137" t="s">
        <v>310</v>
      </c>
      <c r="O804" s="137" t="s">
        <v>310</v>
      </c>
      <c r="P804" s="137" t="s">
        <v>310</v>
      </c>
      <c r="Q804" s="137" t="s">
        <v>310</v>
      </c>
      <c r="R804" s="137" t="s">
        <v>310</v>
      </c>
      <c r="S804" s="137" t="s">
        <v>310</v>
      </c>
      <c r="T804" s="137" t="s">
        <v>310</v>
      </c>
      <c r="U804" s="137" t="s">
        <v>310</v>
      </c>
      <c r="V804" s="137" t="s">
        <v>310</v>
      </c>
      <c r="W804" s="137" t="s">
        <v>310</v>
      </c>
      <c r="X804" s="137" t="s">
        <v>310</v>
      </c>
      <c r="Y804" s="137" t="s">
        <v>310</v>
      </c>
      <c r="Z804" s="137" t="s">
        <v>310</v>
      </c>
      <c r="AA804" s="137" t="s">
        <v>310</v>
      </c>
      <c r="AB804" s="137" t="s">
        <v>310</v>
      </c>
      <c r="AC804" s="137" t="s">
        <v>310</v>
      </c>
      <c r="AD804" s="137" t="s">
        <v>310</v>
      </c>
    </row>
    <row r="805" spans="1:30" s="62" customFormat="1" ht="12.75" x14ac:dyDescent="0.2">
      <c r="A805" s="138" t="s">
        <v>13</v>
      </c>
      <c r="B805" s="138"/>
      <c r="C805" s="21">
        <f t="shared" ref="C805:C811" si="132">SUM(D805:F805)</f>
        <v>2250</v>
      </c>
      <c r="D805" s="21">
        <f t="shared" ref="D805:F805" si="133">SUM(D806:D811)</f>
        <v>750</v>
      </c>
      <c r="E805" s="21">
        <f t="shared" si="133"/>
        <v>750</v>
      </c>
      <c r="F805" s="21">
        <f t="shared" si="133"/>
        <v>750</v>
      </c>
      <c r="G805" s="149"/>
      <c r="H805" s="149"/>
      <c r="I805" s="125"/>
      <c r="J805" s="125"/>
      <c r="K805" s="137"/>
      <c r="L805" s="137"/>
      <c r="M805" s="137"/>
      <c r="N805" s="137"/>
      <c r="O805" s="137"/>
      <c r="P805" s="137"/>
      <c r="Q805" s="137"/>
      <c r="R805" s="137"/>
      <c r="S805" s="137"/>
      <c r="T805" s="137"/>
      <c r="U805" s="137"/>
      <c r="V805" s="137"/>
      <c r="W805" s="137"/>
      <c r="X805" s="137"/>
      <c r="Y805" s="137"/>
      <c r="Z805" s="137"/>
      <c r="AA805" s="137"/>
      <c r="AB805" s="137"/>
      <c r="AC805" s="137"/>
      <c r="AD805" s="137"/>
    </row>
    <row r="806" spans="1:30" s="62" customFormat="1" ht="12.75" customHeight="1" x14ac:dyDescent="0.2">
      <c r="A806" s="138" t="s">
        <v>3</v>
      </c>
      <c r="B806" s="138"/>
      <c r="C806" s="21">
        <f t="shared" si="132"/>
        <v>1500</v>
      </c>
      <c r="D806" s="95">
        <v>500</v>
      </c>
      <c r="E806" s="95">
        <v>500</v>
      </c>
      <c r="F806" s="95">
        <v>500</v>
      </c>
      <c r="G806" s="149"/>
      <c r="H806" s="149"/>
      <c r="I806" s="125"/>
      <c r="J806" s="125"/>
      <c r="K806" s="137"/>
      <c r="L806" s="137"/>
      <c r="M806" s="137"/>
      <c r="N806" s="137"/>
      <c r="O806" s="137"/>
      <c r="P806" s="137"/>
      <c r="Q806" s="137"/>
      <c r="R806" s="137"/>
      <c r="S806" s="137"/>
      <c r="T806" s="137"/>
      <c r="U806" s="137"/>
      <c r="V806" s="137"/>
      <c r="W806" s="137"/>
      <c r="X806" s="137"/>
      <c r="Y806" s="137"/>
      <c r="Z806" s="137"/>
      <c r="AA806" s="137"/>
      <c r="AB806" s="137"/>
      <c r="AC806" s="137"/>
      <c r="AD806" s="137"/>
    </row>
    <row r="807" spans="1:30" s="62" customFormat="1" ht="12.75" customHeight="1" x14ac:dyDescent="0.2">
      <c r="A807" s="138" t="s">
        <v>10</v>
      </c>
      <c r="B807" s="138"/>
      <c r="C807" s="21">
        <f t="shared" si="132"/>
        <v>750</v>
      </c>
      <c r="D807" s="95">
        <v>250</v>
      </c>
      <c r="E807" s="95">
        <v>250</v>
      </c>
      <c r="F807" s="95">
        <v>250</v>
      </c>
      <c r="G807" s="149"/>
      <c r="H807" s="149"/>
      <c r="I807" s="125"/>
      <c r="J807" s="125"/>
      <c r="K807" s="137"/>
      <c r="L807" s="137"/>
      <c r="M807" s="137"/>
      <c r="N807" s="137"/>
      <c r="O807" s="137"/>
      <c r="P807" s="137"/>
      <c r="Q807" s="137"/>
      <c r="R807" s="137"/>
      <c r="S807" s="137"/>
      <c r="T807" s="137"/>
      <c r="U807" s="137"/>
      <c r="V807" s="137"/>
      <c r="W807" s="137"/>
      <c r="X807" s="137"/>
      <c r="Y807" s="137"/>
      <c r="Z807" s="137"/>
      <c r="AA807" s="137"/>
      <c r="AB807" s="137"/>
      <c r="AC807" s="137"/>
      <c r="AD807" s="137"/>
    </row>
    <row r="808" spans="1:30" s="62" customFormat="1" ht="12.75" x14ac:dyDescent="0.2">
      <c r="A808" s="138" t="s">
        <v>11</v>
      </c>
      <c r="B808" s="138"/>
      <c r="C808" s="21">
        <f t="shared" si="132"/>
        <v>0</v>
      </c>
      <c r="D808" s="21">
        <v>0</v>
      </c>
      <c r="E808" s="21">
        <v>0</v>
      </c>
      <c r="F808" s="21">
        <v>0</v>
      </c>
      <c r="G808" s="149"/>
      <c r="H808" s="149"/>
      <c r="I808" s="125"/>
      <c r="J808" s="125"/>
      <c r="K808" s="137"/>
      <c r="L808" s="137"/>
      <c r="M808" s="137"/>
      <c r="N808" s="137"/>
      <c r="O808" s="137"/>
      <c r="P808" s="137"/>
      <c r="Q808" s="137"/>
      <c r="R808" s="137"/>
      <c r="S808" s="137"/>
      <c r="T808" s="137"/>
      <c r="U808" s="137"/>
      <c r="V808" s="137"/>
      <c r="W808" s="137"/>
      <c r="X808" s="137"/>
      <c r="Y808" s="137"/>
      <c r="Z808" s="137"/>
      <c r="AA808" s="137"/>
      <c r="AB808" s="137"/>
      <c r="AC808" s="137"/>
      <c r="AD808" s="137"/>
    </row>
    <row r="809" spans="1:30" s="62" customFormat="1" ht="26.45" customHeight="1" x14ac:dyDescent="0.2">
      <c r="A809" s="138" t="s">
        <v>12</v>
      </c>
      <c r="B809" s="138"/>
      <c r="C809" s="21">
        <f t="shared" si="132"/>
        <v>0</v>
      </c>
      <c r="D809" s="21">
        <v>0</v>
      </c>
      <c r="E809" s="21">
        <v>0</v>
      </c>
      <c r="F809" s="21">
        <v>0</v>
      </c>
      <c r="G809" s="149"/>
      <c r="H809" s="149"/>
      <c r="I809" s="125"/>
      <c r="J809" s="125"/>
      <c r="K809" s="137"/>
      <c r="L809" s="137"/>
      <c r="M809" s="137"/>
      <c r="N809" s="137"/>
      <c r="O809" s="137"/>
      <c r="P809" s="137"/>
      <c r="Q809" s="137"/>
      <c r="R809" s="137"/>
      <c r="S809" s="137"/>
      <c r="T809" s="137"/>
      <c r="U809" s="137"/>
      <c r="V809" s="137"/>
      <c r="W809" s="137"/>
      <c r="X809" s="137"/>
      <c r="Y809" s="137"/>
      <c r="Z809" s="137"/>
      <c r="AA809" s="137"/>
      <c r="AB809" s="137"/>
      <c r="AC809" s="137"/>
      <c r="AD809" s="137"/>
    </row>
    <row r="810" spans="1:30" s="62" customFormat="1" ht="12" customHeight="1" x14ac:dyDescent="0.2">
      <c r="A810" s="139" t="s">
        <v>256</v>
      </c>
      <c r="B810" s="140"/>
      <c r="C810" s="21">
        <f t="shared" si="132"/>
        <v>0</v>
      </c>
      <c r="D810" s="21">
        <v>0</v>
      </c>
      <c r="E810" s="21">
        <v>0</v>
      </c>
      <c r="F810" s="21">
        <v>0</v>
      </c>
      <c r="G810" s="149"/>
      <c r="H810" s="149"/>
      <c r="I810" s="125"/>
      <c r="J810" s="125"/>
      <c r="K810" s="137"/>
      <c r="L810" s="137"/>
      <c r="M810" s="137"/>
      <c r="N810" s="137"/>
      <c r="O810" s="137"/>
      <c r="P810" s="137"/>
      <c r="Q810" s="137"/>
      <c r="R810" s="137"/>
      <c r="S810" s="137"/>
      <c r="T810" s="137"/>
      <c r="U810" s="137"/>
      <c r="V810" s="137"/>
      <c r="W810" s="137"/>
      <c r="X810" s="137"/>
      <c r="Y810" s="137"/>
      <c r="Z810" s="137"/>
      <c r="AA810" s="137"/>
      <c r="AB810" s="137"/>
      <c r="AC810" s="137"/>
      <c r="AD810" s="137"/>
    </row>
    <row r="811" spans="1:30" s="62" customFormat="1" ht="12.75" customHeight="1" x14ac:dyDescent="0.2">
      <c r="A811" s="138" t="s">
        <v>257</v>
      </c>
      <c r="B811" s="138"/>
      <c r="C811" s="21">
        <f t="shared" si="132"/>
        <v>0</v>
      </c>
      <c r="D811" s="21">
        <v>0</v>
      </c>
      <c r="E811" s="21">
        <v>0</v>
      </c>
      <c r="F811" s="21">
        <v>0</v>
      </c>
      <c r="G811" s="149"/>
      <c r="H811" s="149"/>
      <c r="I811" s="126"/>
      <c r="J811" s="126"/>
      <c r="K811" s="137"/>
      <c r="L811" s="137"/>
      <c r="M811" s="137"/>
      <c r="N811" s="137"/>
      <c r="O811" s="137"/>
      <c r="P811" s="137"/>
      <c r="Q811" s="137"/>
      <c r="R811" s="137"/>
      <c r="S811" s="137"/>
      <c r="T811" s="137"/>
      <c r="U811" s="137"/>
      <c r="V811" s="137"/>
      <c r="W811" s="137"/>
      <c r="X811" s="137"/>
      <c r="Y811" s="137"/>
      <c r="Z811" s="137"/>
      <c r="AA811" s="137"/>
      <c r="AB811" s="137"/>
      <c r="AC811" s="137"/>
      <c r="AD811" s="137"/>
    </row>
    <row r="812" spans="1:30" s="62" customFormat="1" ht="35.25" customHeight="1" x14ac:dyDescent="0.2">
      <c r="A812" s="34" t="s">
        <v>190</v>
      </c>
      <c r="B812" s="150" t="s">
        <v>647</v>
      </c>
      <c r="C812" s="151"/>
      <c r="D812" s="151"/>
      <c r="E812" s="151"/>
      <c r="F812" s="151"/>
      <c r="G812" s="149" t="s">
        <v>617</v>
      </c>
      <c r="H812" s="149" t="s">
        <v>648</v>
      </c>
      <c r="I812" s="111" t="s">
        <v>481</v>
      </c>
      <c r="J812" s="111" t="s">
        <v>482</v>
      </c>
      <c r="K812" s="146"/>
      <c r="L812" s="146"/>
      <c r="M812" s="146"/>
      <c r="N812" s="146"/>
      <c r="O812" s="146"/>
      <c r="P812" s="146"/>
      <c r="Q812" s="146"/>
      <c r="R812" s="146"/>
      <c r="S812" s="146"/>
      <c r="T812" s="146"/>
      <c r="U812" s="146"/>
      <c r="V812" s="146"/>
      <c r="W812" s="146"/>
      <c r="X812" s="146"/>
      <c r="Y812" s="146"/>
      <c r="Z812" s="146"/>
      <c r="AA812" s="146"/>
      <c r="AB812" s="146"/>
      <c r="AC812" s="146"/>
      <c r="AD812" s="146"/>
    </row>
    <row r="813" spans="1:30" s="62" customFormat="1" ht="24.95" customHeight="1" x14ac:dyDescent="0.2">
      <c r="A813" s="138" t="s">
        <v>13</v>
      </c>
      <c r="B813" s="138"/>
      <c r="C813" s="66">
        <f t="shared" ref="C813:C819" si="134">SUM(D813:F813)</f>
        <v>145276.27344222221</v>
      </c>
      <c r="D813" s="66">
        <f>D814+D815+D816+D817+D818+D819</f>
        <v>52434.453213333334</v>
      </c>
      <c r="E813" s="66">
        <f t="shared" ref="E813:F819" si="135">E821+E845+E853+E878+E904+E912+E920+E928+E937+E946+E954+E997+E962+E971+E980+E1015+E1024+E1032+E1041+E1050+E1059+E1068</f>
        <v>46395.210114444446</v>
      </c>
      <c r="F813" s="66">
        <f t="shared" si="135"/>
        <v>46446.61011444444</v>
      </c>
      <c r="G813" s="149"/>
      <c r="H813" s="149"/>
      <c r="I813" s="125"/>
      <c r="J813" s="125"/>
      <c r="K813" s="146"/>
      <c r="L813" s="146"/>
      <c r="M813" s="146"/>
      <c r="N813" s="146"/>
      <c r="O813" s="146"/>
      <c r="P813" s="146"/>
      <c r="Q813" s="146"/>
      <c r="R813" s="146"/>
      <c r="S813" s="146"/>
      <c r="T813" s="146"/>
      <c r="U813" s="146"/>
      <c r="V813" s="146"/>
      <c r="W813" s="146"/>
      <c r="X813" s="146"/>
      <c r="Y813" s="146"/>
      <c r="Z813" s="146"/>
      <c r="AA813" s="146"/>
      <c r="AB813" s="146"/>
      <c r="AC813" s="146"/>
      <c r="AD813" s="146"/>
    </row>
    <row r="814" spans="1:30" s="62" customFormat="1" ht="24.95" customHeight="1" x14ac:dyDescent="0.2">
      <c r="A814" s="138" t="s">
        <v>3</v>
      </c>
      <c r="B814" s="138"/>
      <c r="C814" s="66">
        <f t="shared" si="134"/>
        <v>22857.500000000004</v>
      </c>
      <c r="D814" s="66">
        <f t="shared" ref="D814:D819" si="136">D822+D846+D854+D879+D905+D913+D921+D929+D938+D947+D955+D998+D963+D972+D981+D1016+D1025+D1033+D1042+D1051+D1060+D1069</f>
        <v>7626.7000000000007</v>
      </c>
      <c r="E814" s="66">
        <f t="shared" si="135"/>
        <v>7615.4000000000005</v>
      </c>
      <c r="F814" s="66">
        <f t="shared" si="135"/>
        <v>7615.4000000000005</v>
      </c>
      <c r="G814" s="149"/>
      <c r="H814" s="149"/>
      <c r="I814" s="125"/>
      <c r="J814" s="125"/>
      <c r="K814" s="146"/>
      <c r="L814" s="146"/>
      <c r="M814" s="146"/>
      <c r="N814" s="146"/>
      <c r="O814" s="146"/>
      <c r="P814" s="146"/>
      <c r="Q814" s="146"/>
      <c r="R814" s="146"/>
      <c r="S814" s="146"/>
      <c r="T814" s="146"/>
      <c r="U814" s="146"/>
      <c r="V814" s="146"/>
      <c r="W814" s="146"/>
      <c r="X814" s="146"/>
      <c r="Y814" s="146"/>
      <c r="Z814" s="146"/>
      <c r="AA814" s="146"/>
      <c r="AB814" s="146"/>
      <c r="AC814" s="146"/>
      <c r="AD814" s="146"/>
    </row>
    <row r="815" spans="1:30" s="62" customFormat="1" ht="24.95" customHeight="1" x14ac:dyDescent="0.2">
      <c r="A815" s="138" t="s">
        <v>10</v>
      </c>
      <c r="B815" s="138"/>
      <c r="C815" s="66">
        <f t="shared" si="134"/>
        <v>121776.85314999998</v>
      </c>
      <c r="D815" s="66">
        <f t="shared" si="136"/>
        <v>44399.751049999999</v>
      </c>
      <c r="E815" s="66">
        <f t="shared" si="135"/>
        <v>38662.851049999997</v>
      </c>
      <c r="F815" s="66">
        <f t="shared" si="135"/>
        <v>38714.251049999999</v>
      </c>
      <c r="G815" s="149"/>
      <c r="H815" s="149"/>
      <c r="I815" s="125"/>
      <c r="J815" s="125"/>
      <c r="K815" s="146"/>
      <c r="L815" s="146"/>
      <c r="M815" s="146"/>
      <c r="N815" s="146"/>
      <c r="O815" s="146"/>
      <c r="P815" s="146"/>
      <c r="Q815" s="146"/>
      <c r="R815" s="146"/>
      <c r="S815" s="146"/>
      <c r="T815" s="146"/>
      <c r="U815" s="146"/>
      <c r="V815" s="146"/>
      <c r="W815" s="146"/>
      <c r="X815" s="146"/>
      <c r="Y815" s="146"/>
      <c r="Z815" s="146"/>
      <c r="AA815" s="146"/>
      <c r="AB815" s="146"/>
      <c r="AC815" s="146"/>
      <c r="AD815" s="146"/>
    </row>
    <row r="816" spans="1:30" s="62" customFormat="1" ht="24.95" customHeight="1" x14ac:dyDescent="0.2">
      <c r="A816" s="138" t="s">
        <v>11</v>
      </c>
      <c r="B816" s="138"/>
      <c r="C816" s="66">
        <f t="shared" si="134"/>
        <v>641.92029222222232</v>
      </c>
      <c r="D816" s="66">
        <f t="shared" si="136"/>
        <v>408.00216333333339</v>
      </c>
      <c r="E816" s="66">
        <f t="shared" si="135"/>
        <v>116.95906444444445</v>
      </c>
      <c r="F816" s="66">
        <f t="shared" si="135"/>
        <v>116.95906444444445</v>
      </c>
      <c r="G816" s="149"/>
      <c r="H816" s="149"/>
      <c r="I816" s="125"/>
      <c r="J816" s="125"/>
      <c r="K816" s="146"/>
      <c r="L816" s="146"/>
      <c r="M816" s="146"/>
      <c r="N816" s="146"/>
      <c r="O816" s="146"/>
      <c r="P816" s="146"/>
      <c r="Q816" s="146"/>
      <c r="R816" s="146"/>
      <c r="S816" s="146"/>
      <c r="T816" s="146"/>
      <c r="U816" s="146"/>
      <c r="V816" s="146"/>
      <c r="W816" s="146"/>
      <c r="X816" s="146"/>
      <c r="Y816" s="146"/>
      <c r="Z816" s="146"/>
      <c r="AA816" s="146"/>
      <c r="AB816" s="146"/>
      <c r="AC816" s="146"/>
      <c r="AD816" s="146"/>
    </row>
    <row r="817" spans="1:34" s="62" customFormat="1" ht="24.95" customHeight="1" x14ac:dyDescent="0.2">
      <c r="A817" s="138" t="s">
        <v>12</v>
      </c>
      <c r="B817" s="138"/>
      <c r="C817" s="66">
        <f t="shared" si="134"/>
        <v>0</v>
      </c>
      <c r="D817" s="66">
        <f t="shared" si="136"/>
        <v>0</v>
      </c>
      <c r="E817" s="66">
        <f t="shared" si="135"/>
        <v>0</v>
      </c>
      <c r="F817" s="66">
        <f t="shared" si="135"/>
        <v>0</v>
      </c>
      <c r="G817" s="149"/>
      <c r="H817" s="149"/>
      <c r="I817" s="125"/>
      <c r="J817" s="125"/>
      <c r="K817" s="146"/>
      <c r="L817" s="146"/>
      <c r="M817" s="146"/>
      <c r="N817" s="146"/>
      <c r="O817" s="146"/>
      <c r="P817" s="146"/>
      <c r="Q817" s="146"/>
      <c r="R817" s="146"/>
      <c r="S817" s="146"/>
      <c r="T817" s="146"/>
      <c r="U817" s="146"/>
      <c r="V817" s="146"/>
      <c r="W817" s="146"/>
      <c r="X817" s="146"/>
      <c r="Y817" s="146"/>
      <c r="Z817" s="146"/>
      <c r="AA817" s="146"/>
      <c r="AB817" s="146"/>
      <c r="AC817" s="146"/>
      <c r="AD817" s="146"/>
    </row>
    <row r="818" spans="1:34" s="62" customFormat="1" ht="24.95" customHeight="1" x14ac:dyDescent="0.2">
      <c r="A818" s="139" t="s">
        <v>256</v>
      </c>
      <c r="B818" s="140"/>
      <c r="C818" s="66">
        <f t="shared" si="134"/>
        <v>0</v>
      </c>
      <c r="D818" s="66">
        <f t="shared" si="136"/>
        <v>0</v>
      </c>
      <c r="E818" s="66">
        <f t="shared" si="135"/>
        <v>0</v>
      </c>
      <c r="F818" s="66">
        <f t="shared" si="135"/>
        <v>0</v>
      </c>
      <c r="G818" s="149"/>
      <c r="H818" s="149"/>
      <c r="I818" s="125"/>
      <c r="J818" s="125"/>
      <c r="K818" s="146"/>
      <c r="L818" s="146"/>
      <c r="M818" s="146"/>
      <c r="N818" s="146"/>
      <c r="O818" s="146"/>
      <c r="P818" s="146"/>
      <c r="Q818" s="146"/>
      <c r="R818" s="146"/>
      <c r="S818" s="146"/>
      <c r="T818" s="146"/>
      <c r="U818" s="146"/>
      <c r="V818" s="146"/>
      <c r="W818" s="146"/>
      <c r="X818" s="146"/>
      <c r="Y818" s="146"/>
      <c r="Z818" s="146"/>
      <c r="AA818" s="146"/>
      <c r="AB818" s="146"/>
      <c r="AC818" s="146"/>
      <c r="AD818" s="146"/>
    </row>
    <row r="819" spans="1:34" s="62" customFormat="1" ht="39" customHeight="1" x14ac:dyDescent="0.2">
      <c r="A819" s="138" t="s">
        <v>257</v>
      </c>
      <c r="B819" s="138"/>
      <c r="C819" s="66">
        <f t="shared" si="134"/>
        <v>0</v>
      </c>
      <c r="D819" s="66">
        <f t="shared" si="136"/>
        <v>0</v>
      </c>
      <c r="E819" s="66">
        <f t="shared" si="135"/>
        <v>0</v>
      </c>
      <c r="F819" s="66">
        <f t="shared" si="135"/>
        <v>0</v>
      </c>
      <c r="G819" s="149"/>
      <c r="H819" s="149"/>
      <c r="I819" s="126"/>
      <c r="J819" s="126"/>
      <c r="K819" s="146"/>
      <c r="L819" s="146"/>
      <c r="M819" s="146"/>
      <c r="N819" s="146"/>
      <c r="O819" s="146"/>
      <c r="P819" s="146"/>
      <c r="Q819" s="146"/>
      <c r="R819" s="146"/>
      <c r="S819" s="146"/>
      <c r="T819" s="146"/>
      <c r="U819" s="146"/>
      <c r="V819" s="146"/>
      <c r="W819" s="146"/>
      <c r="X819" s="146"/>
      <c r="Y819" s="146"/>
      <c r="Z819" s="146"/>
      <c r="AA819" s="146"/>
      <c r="AB819" s="146"/>
      <c r="AC819" s="146"/>
      <c r="AD819" s="146"/>
    </row>
    <row r="820" spans="1:34" s="62" customFormat="1" ht="31.9" customHeight="1" x14ac:dyDescent="0.2">
      <c r="A820" s="75" t="s">
        <v>191</v>
      </c>
      <c r="B820" s="147" t="s">
        <v>142</v>
      </c>
      <c r="C820" s="148"/>
      <c r="D820" s="148"/>
      <c r="E820" s="148"/>
      <c r="F820" s="148"/>
      <c r="G820" s="149" t="s">
        <v>536</v>
      </c>
      <c r="H820" s="149" t="s">
        <v>311</v>
      </c>
      <c r="I820" s="111" t="s">
        <v>594</v>
      </c>
      <c r="J820" s="111" t="s">
        <v>595</v>
      </c>
      <c r="K820" s="137"/>
      <c r="L820" s="137" t="s">
        <v>310</v>
      </c>
      <c r="M820" s="137" t="s">
        <v>310</v>
      </c>
      <c r="N820" s="137" t="s">
        <v>310</v>
      </c>
      <c r="O820" s="137" t="s">
        <v>310</v>
      </c>
      <c r="P820" s="137" t="s">
        <v>310</v>
      </c>
      <c r="Q820" s="137"/>
      <c r="R820" s="137"/>
      <c r="S820" s="137"/>
      <c r="T820" s="137"/>
      <c r="U820" s="137"/>
      <c r="V820" s="137"/>
      <c r="W820" s="137" t="s">
        <v>310</v>
      </c>
      <c r="X820" s="137" t="s">
        <v>310</v>
      </c>
      <c r="Y820" s="137"/>
      <c r="Z820" s="137"/>
      <c r="AA820" s="137" t="s">
        <v>310</v>
      </c>
      <c r="AB820" s="137" t="s">
        <v>310</v>
      </c>
      <c r="AC820" s="137"/>
      <c r="AD820" s="137"/>
    </row>
    <row r="821" spans="1:34" s="62" customFormat="1" ht="12.75" x14ac:dyDescent="0.2">
      <c r="A821" s="138" t="s">
        <v>13</v>
      </c>
      <c r="B821" s="138"/>
      <c r="C821" s="21">
        <f t="shared" ref="C821:C827" si="137">SUM(D821:F821)</f>
        <v>1644.6315599999998</v>
      </c>
      <c r="D821" s="21">
        <f t="shared" ref="D821:F821" si="138">SUM(D822:D827)</f>
        <v>548.21051999999997</v>
      </c>
      <c r="E821" s="21">
        <f t="shared" si="138"/>
        <v>548.21051999999997</v>
      </c>
      <c r="F821" s="21">
        <f t="shared" si="138"/>
        <v>548.21051999999997</v>
      </c>
      <c r="G821" s="149"/>
      <c r="H821" s="149"/>
      <c r="I821" s="125"/>
      <c r="J821" s="125"/>
      <c r="K821" s="137"/>
      <c r="L821" s="137" t="s">
        <v>310</v>
      </c>
      <c r="M821" s="137" t="s">
        <v>310</v>
      </c>
      <c r="N821" s="137" t="s">
        <v>310</v>
      </c>
      <c r="O821" s="137" t="s">
        <v>310</v>
      </c>
      <c r="P821" s="137" t="s">
        <v>310</v>
      </c>
      <c r="Q821" s="137"/>
      <c r="R821" s="137"/>
      <c r="S821" s="137"/>
      <c r="T821" s="137"/>
      <c r="U821" s="137"/>
      <c r="V821" s="137"/>
      <c r="W821" s="137"/>
      <c r="X821" s="137"/>
      <c r="Y821" s="137"/>
      <c r="Z821" s="137"/>
      <c r="AA821" s="137"/>
      <c r="AB821" s="137"/>
      <c r="AC821" s="137"/>
      <c r="AD821" s="137"/>
    </row>
    <row r="822" spans="1:34" s="62" customFormat="1" ht="12.75" x14ac:dyDescent="0.2">
      <c r="A822" s="138" t="s">
        <v>3</v>
      </c>
      <c r="B822" s="138"/>
      <c r="C822" s="21">
        <f t="shared" si="137"/>
        <v>1562.3999999999999</v>
      </c>
      <c r="D822" s="21">
        <f t="shared" ref="D822:F827" si="139">D830+D838</f>
        <v>520.79999999999995</v>
      </c>
      <c r="E822" s="21">
        <f t="shared" si="139"/>
        <v>520.79999999999995</v>
      </c>
      <c r="F822" s="21">
        <f t="shared" si="139"/>
        <v>520.79999999999995</v>
      </c>
      <c r="G822" s="149"/>
      <c r="H822" s="149"/>
      <c r="I822" s="125"/>
      <c r="J822" s="125"/>
      <c r="K822" s="137"/>
      <c r="L822" s="137" t="s">
        <v>310</v>
      </c>
      <c r="M822" s="137" t="s">
        <v>310</v>
      </c>
      <c r="N822" s="137" t="s">
        <v>310</v>
      </c>
      <c r="O822" s="137" t="s">
        <v>310</v>
      </c>
      <c r="P822" s="137" t="s">
        <v>310</v>
      </c>
      <c r="Q822" s="137"/>
      <c r="R822" s="137"/>
      <c r="S822" s="137"/>
      <c r="T822" s="137"/>
      <c r="U822" s="137"/>
      <c r="V822" s="137"/>
      <c r="W822" s="137"/>
      <c r="X822" s="137"/>
      <c r="Y822" s="137"/>
      <c r="Z822" s="137"/>
      <c r="AA822" s="137"/>
      <c r="AB822" s="137"/>
      <c r="AC822" s="137"/>
      <c r="AD822" s="137"/>
      <c r="AE822" s="63"/>
      <c r="AF822" s="63"/>
      <c r="AG822" s="63"/>
      <c r="AH822" s="63"/>
    </row>
    <row r="823" spans="1:34" s="62" customFormat="1" ht="12.75" x14ac:dyDescent="0.2">
      <c r="A823" s="138" t="s">
        <v>10</v>
      </c>
      <c r="B823" s="138"/>
      <c r="C823" s="21">
        <f t="shared" si="137"/>
        <v>82.231560000000002</v>
      </c>
      <c r="D823" s="21">
        <f t="shared" si="139"/>
        <v>27.410520000000002</v>
      </c>
      <c r="E823" s="21">
        <f t="shared" si="139"/>
        <v>27.410520000000002</v>
      </c>
      <c r="F823" s="21">
        <f t="shared" si="139"/>
        <v>27.410520000000002</v>
      </c>
      <c r="G823" s="149"/>
      <c r="H823" s="149"/>
      <c r="I823" s="125"/>
      <c r="J823" s="125"/>
      <c r="K823" s="137"/>
      <c r="L823" s="137" t="s">
        <v>310</v>
      </c>
      <c r="M823" s="137" t="s">
        <v>310</v>
      </c>
      <c r="N823" s="137" t="s">
        <v>310</v>
      </c>
      <c r="O823" s="137" t="s">
        <v>310</v>
      </c>
      <c r="P823" s="137" t="s">
        <v>310</v>
      </c>
      <c r="Q823" s="137"/>
      <c r="R823" s="137"/>
      <c r="S823" s="137"/>
      <c r="T823" s="137"/>
      <c r="U823" s="137"/>
      <c r="V823" s="137"/>
      <c r="W823" s="137"/>
      <c r="X823" s="137"/>
      <c r="Y823" s="137"/>
      <c r="Z823" s="137"/>
      <c r="AA823" s="137"/>
      <c r="AB823" s="137"/>
      <c r="AC823" s="137"/>
      <c r="AD823" s="137"/>
      <c r="AE823" s="63"/>
      <c r="AF823" s="63"/>
      <c r="AG823" s="63"/>
      <c r="AH823" s="63"/>
    </row>
    <row r="824" spans="1:34" s="62" customFormat="1" ht="12.75" x14ac:dyDescent="0.2">
      <c r="A824" s="138" t="s">
        <v>11</v>
      </c>
      <c r="B824" s="138"/>
      <c r="C824" s="21">
        <f t="shared" si="137"/>
        <v>0</v>
      </c>
      <c r="D824" s="21">
        <f t="shared" si="139"/>
        <v>0</v>
      </c>
      <c r="E824" s="21">
        <f t="shared" si="139"/>
        <v>0</v>
      </c>
      <c r="F824" s="21">
        <f t="shared" si="139"/>
        <v>0</v>
      </c>
      <c r="G824" s="149"/>
      <c r="H824" s="149"/>
      <c r="I824" s="125"/>
      <c r="J824" s="125"/>
      <c r="K824" s="137"/>
      <c r="L824" s="137" t="s">
        <v>310</v>
      </c>
      <c r="M824" s="137" t="s">
        <v>310</v>
      </c>
      <c r="N824" s="137" t="s">
        <v>310</v>
      </c>
      <c r="O824" s="137" t="s">
        <v>310</v>
      </c>
      <c r="P824" s="137" t="s">
        <v>310</v>
      </c>
      <c r="Q824" s="137"/>
      <c r="R824" s="137"/>
      <c r="S824" s="137"/>
      <c r="T824" s="137"/>
      <c r="U824" s="137"/>
      <c r="V824" s="137"/>
      <c r="W824" s="137"/>
      <c r="X824" s="137"/>
      <c r="Y824" s="137"/>
      <c r="Z824" s="137"/>
      <c r="AA824" s="137"/>
      <c r="AB824" s="137"/>
      <c r="AC824" s="137"/>
      <c r="AD824" s="137"/>
      <c r="AE824" s="63"/>
      <c r="AF824" s="63"/>
      <c r="AG824" s="63"/>
      <c r="AH824" s="63"/>
    </row>
    <row r="825" spans="1:34" s="62" customFormat="1" ht="18.75" customHeight="1" x14ac:dyDescent="0.2">
      <c r="A825" s="138" t="s">
        <v>12</v>
      </c>
      <c r="B825" s="138"/>
      <c r="C825" s="21">
        <f t="shared" si="137"/>
        <v>0</v>
      </c>
      <c r="D825" s="21">
        <f t="shared" si="139"/>
        <v>0</v>
      </c>
      <c r="E825" s="21">
        <f t="shared" si="139"/>
        <v>0</v>
      </c>
      <c r="F825" s="21">
        <f t="shared" si="139"/>
        <v>0</v>
      </c>
      <c r="G825" s="149"/>
      <c r="H825" s="149"/>
      <c r="I825" s="125"/>
      <c r="J825" s="125"/>
      <c r="K825" s="137"/>
      <c r="L825" s="137" t="s">
        <v>310</v>
      </c>
      <c r="M825" s="137" t="s">
        <v>310</v>
      </c>
      <c r="N825" s="137" t="s">
        <v>310</v>
      </c>
      <c r="O825" s="137" t="s">
        <v>310</v>
      </c>
      <c r="P825" s="137" t="s">
        <v>310</v>
      </c>
      <c r="Q825" s="137"/>
      <c r="R825" s="137"/>
      <c r="S825" s="137"/>
      <c r="T825" s="137"/>
      <c r="U825" s="137"/>
      <c r="V825" s="137"/>
      <c r="W825" s="137"/>
      <c r="X825" s="137"/>
      <c r="Y825" s="137"/>
      <c r="Z825" s="137"/>
      <c r="AA825" s="137"/>
      <c r="AB825" s="137"/>
      <c r="AC825" s="137"/>
      <c r="AD825" s="137"/>
      <c r="AE825" s="63"/>
      <c r="AF825" s="63"/>
      <c r="AG825" s="63"/>
      <c r="AH825" s="63"/>
    </row>
    <row r="826" spans="1:34" s="62" customFormat="1" ht="12" customHeight="1" x14ac:dyDescent="0.2">
      <c r="A826" s="139" t="s">
        <v>256</v>
      </c>
      <c r="B826" s="140"/>
      <c r="C826" s="21">
        <f t="shared" si="137"/>
        <v>0</v>
      </c>
      <c r="D826" s="21">
        <f t="shared" si="139"/>
        <v>0</v>
      </c>
      <c r="E826" s="21">
        <f t="shared" si="139"/>
        <v>0</v>
      </c>
      <c r="F826" s="21">
        <f t="shared" si="139"/>
        <v>0</v>
      </c>
      <c r="G826" s="149"/>
      <c r="H826" s="149"/>
      <c r="I826" s="125"/>
      <c r="J826" s="125"/>
      <c r="K826" s="137"/>
      <c r="L826" s="137"/>
      <c r="M826" s="137"/>
      <c r="N826" s="137"/>
      <c r="O826" s="137"/>
      <c r="P826" s="137"/>
      <c r="Q826" s="137"/>
      <c r="R826" s="137"/>
      <c r="S826" s="137"/>
      <c r="T826" s="137"/>
      <c r="U826" s="137"/>
      <c r="V826" s="137"/>
      <c r="W826" s="137"/>
      <c r="X826" s="137"/>
      <c r="Y826" s="137"/>
      <c r="Z826" s="137"/>
      <c r="AA826" s="137"/>
      <c r="AB826" s="137"/>
      <c r="AC826" s="137"/>
      <c r="AD826" s="137"/>
    </row>
    <row r="827" spans="1:34" s="62" customFormat="1" ht="12.75" customHeight="1" x14ac:dyDescent="0.2">
      <c r="A827" s="138" t="s">
        <v>257</v>
      </c>
      <c r="B827" s="138"/>
      <c r="C827" s="21">
        <f t="shared" si="137"/>
        <v>0</v>
      </c>
      <c r="D827" s="21">
        <f t="shared" si="139"/>
        <v>0</v>
      </c>
      <c r="E827" s="21">
        <f t="shared" si="139"/>
        <v>0</v>
      </c>
      <c r="F827" s="21">
        <f t="shared" si="139"/>
        <v>0</v>
      </c>
      <c r="G827" s="149"/>
      <c r="H827" s="149"/>
      <c r="I827" s="126"/>
      <c r="J827" s="126"/>
      <c r="K827" s="137"/>
      <c r="L827" s="137" t="s">
        <v>310</v>
      </c>
      <c r="M827" s="137" t="s">
        <v>310</v>
      </c>
      <c r="N827" s="137" t="s">
        <v>310</v>
      </c>
      <c r="O827" s="137" t="s">
        <v>310</v>
      </c>
      <c r="P827" s="137" t="s">
        <v>310</v>
      </c>
      <c r="Q827" s="137"/>
      <c r="R827" s="137"/>
      <c r="S827" s="137"/>
      <c r="T827" s="137"/>
      <c r="U827" s="137"/>
      <c r="V827" s="137"/>
      <c r="W827" s="137"/>
      <c r="X827" s="137"/>
      <c r="Y827" s="137"/>
      <c r="Z827" s="137"/>
      <c r="AA827" s="137"/>
      <c r="AB827" s="137"/>
      <c r="AC827" s="137"/>
      <c r="AD827" s="137"/>
      <c r="AE827" s="63"/>
      <c r="AF827" s="63"/>
      <c r="AG827" s="63"/>
      <c r="AH827" s="63"/>
    </row>
    <row r="828" spans="1:34" s="62" customFormat="1" ht="22.5" customHeight="1" x14ac:dyDescent="0.2">
      <c r="A828" s="75" t="s">
        <v>349</v>
      </c>
      <c r="B828" s="147" t="s">
        <v>350</v>
      </c>
      <c r="C828" s="148"/>
      <c r="D828" s="148"/>
      <c r="E828" s="148"/>
      <c r="F828" s="148"/>
      <c r="G828" s="149" t="s">
        <v>615</v>
      </c>
      <c r="H828" s="149" t="s">
        <v>311</v>
      </c>
      <c r="I828" s="111" t="s">
        <v>594</v>
      </c>
      <c r="J828" s="111" t="s">
        <v>595</v>
      </c>
      <c r="K828" s="137"/>
      <c r="L828" s="137" t="s">
        <v>310</v>
      </c>
      <c r="M828" s="137" t="s">
        <v>310</v>
      </c>
      <c r="N828" s="137" t="s">
        <v>310</v>
      </c>
      <c r="O828" s="137" t="s">
        <v>310</v>
      </c>
      <c r="P828" s="137" t="s">
        <v>310</v>
      </c>
      <c r="Q828" s="137"/>
      <c r="R828" s="137"/>
      <c r="S828" s="137"/>
      <c r="T828" s="137"/>
      <c r="U828" s="137"/>
      <c r="V828" s="137"/>
      <c r="W828" s="137" t="s">
        <v>310</v>
      </c>
      <c r="X828" s="137" t="s">
        <v>310</v>
      </c>
      <c r="Y828" s="137"/>
      <c r="Z828" s="137"/>
      <c r="AA828" s="137" t="s">
        <v>310</v>
      </c>
      <c r="AB828" s="137" t="s">
        <v>310</v>
      </c>
      <c r="AC828" s="137"/>
      <c r="AD828" s="137"/>
    </row>
    <row r="829" spans="1:34" s="62" customFormat="1" ht="12.75" x14ac:dyDescent="0.2">
      <c r="A829" s="138" t="s">
        <v>13</v>
      </c>
      <c r="B829" s="138"/>
      <c r="C829" s="21">
        <f t="shared" ref="C829:C835" si="140">SUM(D829:F829)</f>
        <v>1644.6315599999998</v>
      </c>
      <c r="D829" s="21">
        <f t="shared" ref="D829:F829" si="141">SUM(D830:D835)</f>
        <v>548.21051999999997</v>
      </c>
      <c r="E829" s="21">
        <f t="shared" si="141"/>
        <v>548.21051999999997</v>
      </c>
      <c r="F829" s="21">
        <f t="shared" si="141"/>
        <v>548.21051999999997</v>
      </c>
      <c r="G829" s="149"/>
      <c r="H829" s="149"/>
      <c r="I829" s="125"/>
      <c r="J829" s="125"/>
      <c r="K829" s="137"/>
      <c r="L829" s="137" t="s">
        <v>310</v>
      </c>
      <c r="M829" s="137" t="s">
        <v>310</v>
      </c>
      <c r="N829" s="137" t="s">
        <v>310</v>
      </c>
      <c r="O829" s="137" t="s">
        <v>310</v>
      </c>
      <c r="P829" s="137" t="s">
        <v>310</v>
      </c>
      <c r="Q829" s="137"/>
      <c r="R829" s="137"/>
      <c r="S829" s="137"/>
      <c r="T829" s="137"/>
      <c r="U829" s="137"/>
      <c r="V829" s="137"/>
      <c r="W829" s="137"/>
      <c r="X829" s="137"/>
      <c r="Y829" s="137"/>
      <c r="Z829" s="137"/>
      <c r="AA829" s="137"/>
      <c r="AB829" s="137"/>
      <c r="AC829" s="137"/>
      <c r="AD829" s="137"/>
    </row>
    <row r="830" spans="1:34" s="62" customFormat="1" ht="12.75" x14ac:dyDescent="0.2">
      <c r="A830" s="138" t="s">
        <v>3</v>
      </c>
      <c r="B830" s="138"/>
      <c r="C830" s="21">
        <f t="shared" si="140"/>
        <v>1562.3999999999999</v>
      </c>
      <c r="D830" s="21">
        <v>520.79999999999995</v>
      </c>
      <c r="E830" s="21">
        <v>520.79999999999995</v>
      </c>
      <c r="F830" s="21">
        <v>520.79999999999995</v>
      </c>
      <c r="G830" s="149"/>
      <c r="H830" s="149"/>
      <c r="I830" s="125"/>
      <c r="J830" s="125"/>
      <c r="K830" s="137"/>
      <c r="L830" s="137" t="s">
        <v>310</v>
      </c>
      <c r="M830" s="137" t="s">
        <v>310</v>
      </c>
      <c r="N830" s="137" t="s">
        <v>310</v>
      </c>
      <c r="O830" s="137" t="s">
        <v>310</v>
      </c>
      <c r="P830" s="137" t="s">
        <v>310</v>
      </c>
      <c r="Q830" s="137"/>
      <c r="R830" s="137"/>
      <c r="S830" s="137"/>
      <c r="T830" s="137"/>
      <c r="U830" s="137"/>
      <c r="V830" s="137"/>
      <c r="W830" s="137"/>
      <c r="X830" s="137"/>
      <c r="Y830" s="137"/>
      <c r="Z830" s="137"/>
      <c r="AA830" s="137"/>
      <c r="AB830" s="137"/>
      <c r="AC830" s="137"/>
      <c r="AD830" s="137"/>
      <c r="AE830" s="63"/>
      <c r="AF830" s="63"/>
      <c r="AG830" s="63"/>
      <c r="AH830" s="63"/>
    </row>
    <row r="831" spans="1:34" s="62" customFormat="1" ht="12.75" x14ac:dyDescent="0.2">
      <c r="A831" s="138" t="s">
        <v>10</v>
      </c>
      <c r="B831" s="138"/>
      <c r="C831" s="21">
        <f t="shared" si="140"/>
        <v>82.231560000000002</v>
      </c>
      <c r="D831" s="21">
        <v>27.410520000000002</v>
      </c>
      <c r="E831" s="21">
        <v>27.410520000000002</v>
      </c>
      <c r="F831" s="21">
        <v>27.410520000000002</v>
      </c>
      <c r="G831" s="149"/>
      <c r="H831" s="149"/>
      <c r="I831" s="125"/>
      <c r="J831" s="125"/>
      <c r="K831" s="137"/>
      <c r="L831" s="137" t="s">
        <v>310</v>
      </c>
      <c r="M831" s="137" t="s">
        <v>310</v>
      </c>
      <c r="N831" s="137" t="s">
        <v>310</v>
      </c>
      <c r="O831" s="137" t="s">
        <v>310</v>
      </c>
      <c r="P831" s="137" t="s">
        <v>310</v>
      </c>
      <c r="Q831" s="137"/>
      <c r="R831" s="137"/>
      <c r="S831" s="137"/>
      <c r="T831" s="137"/>
      <c r="U831" s="137"/>
      <c r="V831" s="137"/>
      <c r="W831" s="137"/>
      <c r="X831" s="137"/>
      <c r="Y831" s="137"/>
      <c r="Z831" s="137"/>
      <c r="AA831" s="137"/>
      <c r="AB831" s="137"/>
      <c r="AC831" s="137"/>
      <c r="AD831" s="137"/>
      <c r="AE831" s="63"/>
      <c r="AF831" s="63"/>
      <c r="AG831" s="63"/>
      <c r="AH831" s="63"/>
    </row>
    <row r="832" spans="1:34" s="62" customFormat="1" ht="12.75" x14ac:dyDescent="0.2">
      <c r="A832" s="138" t="s">
        <v>11</v>
      </c>
      <c r="B832" s="138"/>
      <c r="C832" s="21">
        <f t="shared" si="140"/>
        <v>0</v>
      </c>
      <c r="D832" s="21">
        <v>0</v>
      </c>
      <c r="E832" s="21">
        <v>0</v>
      </c>
      <c r="F832" s="21">
        <v>0</v>
      </c>
      <c r="G832" s="149"/>
      <c r="H832" s="149"/>
      <c r="I832" s="125"/>
      <c r="J832" s="125"/>
      <c r="K832" s="137"/>
      <c r="L832" s="137" t="s">
        <v>310</v>
      </c>
      <c r="M832" s="137" t="s">
        <v>310</v>
      </c>
      <c r="N832" s="137" t="s">
        <v>310</v>
      </c>
      <c r="O832" s="137" t="s">
        <v>310</v>
      </c>
      <c r="P832" s="137" t="s">
        <v>310</v>
      </c>
      <c r="Q832" s="137"/>
      <c r="R832" s="137"/>
      <c r="S832" s="137"/>
      <c r="T832" s="137"/>
      <c r="U832" s="137"/>
      <c r="V832" s="137"/>
      <c r="W832" s="137"/>
      <c r="X832" s="137"/>
      <c r="Y832" s="137"/>
      <c r="Z832" s="137"/>
      <c r="AA832" s="137"/>
      <c r="AB832" s="137"/>
      <c r="AC832" s="137"/>
      <c r="AD832" s="137"/>
      <c r="AE832" s="63"/>
      <c r="AF832" s="63"/>
      <c r="AG832" s="63"/>
      <c r="AH832" s="63"/>
    </row>
    <row r="833" spans="1:34" s="62" customFormat="1" ht="24" customHeight="1" x14ac:dyDescent="0.2">
      <c r="A833" s="138" t="s">
        <v>12</v>
      </c>
      <c r="B833" s="138"/>
      <c r="C833" s="21">
        <f t="shared" si="140"/>
        <v>0</v>
      </c>
      <c r="D833" s="21">
        <v>0</v>
      </c>
      <c r="E833" s="21">
        <v>0</v>
      </c>
      <c r="F833" s="21">
        <v>0</v>
      </c>
      <c r="G833" s="149"/>
      <c r="H833" s="149"/>
      <c r="I833" s="125"/>
      <c r="J833" s="125"/>
      <c r="K833" s="137"/>
      <c r="L833" s="137" t="s">
        <v>310</v>
      </c>
      <c r="M833" s="137" t="s">
        <v>310</v>
      </c>
      <c r="N833" s="137" t="s">
        <v>310</v>
      </c>
      <c r="O833" s="137" t="s">
        <v>310</v>
      </c>
      <c r="P833" s="137" t="s">
        <v>310</v>
      </c>
      <c r="Q833" s="137"/>
      <c r="R833" s="137"/>
      <c r="S833" s="137"/>
      <c r="T833" s="137"/>
      <c r="U833" s="137"/>
      <c r="V833" s="137"/>
      <c r="W833" s="137"/>
      <c r="X833" s="137"/>
      <c r="Y833" s="137"/>
      <c r="Z833" s="137"/>
      <c r="AA833" s="137"/>
      <c r="AB833" s="137"/>
      <c r="AC833" s="137"/>
      <c r="AD833" s="137"/>
      <c r="AE833" s="63"/>
      <c r="AF833" s="63"/>
      <c r="AG833" s="63"/>
      <c r="AH833" s="63"/>
    </row>
    <row r="834" spans="1:34" s="62" customFormat="1" ht="12" customHeight="1" x14ac:dyDescent="0.2">
      <c r="A834" s="139" t="s">
        <v>256</v>
      </c>
      <c r="B834" s="140"/>
      <c r="C834" s="21">
        <f t="shared" si="140"/>
        <v>0</v>
      </c>
      <c r="D834" s="21">
        <v>0</v>
      </c>
      <c r="E834" s="21">
        <v>0</v>
      </c>
      <c r="F834" s="21">
        <v>0</v>
      </c>
      <c r="G834" s="149"/>
      <c r="H834" s="149"/>
      <c r="I834" s="125"/>
      <c r="J834" s="125"/>
      <c r="K834" s="137"/>
      <c r="L834" s="137"/>
      <c r="M834" s="137"/>
      <c r="N834" s="137"/>
      <c r="O834" s="137"/>
      <c r="P834" s="137"/>
      <c r="Q834" s="137"/>
      <c r="R834" s="137"/>
      <c r="S834" s="137"/>
      <c r="T834" s="137"/>
      <c r="U834" s="137"/>
      <c r="V834" s="137"/>
      <c r="W834" s="137"/>
      <c r="X834" s="137"/>
      <c r="Y834" s="137"/>
      <c r="Z834" s="137"/>
      <c r="AA834" s="137"/>
      <c r="AB834" s="137"/>
      <c r="AC834" s="137"/>
      <c r="AD834" s="137"/>
    </row>
    <row r="835" spans="1:34" s="62" customFormat="1" ht="12.75" customHeight="1" x14ac:dyDescent="0.2">
      <c r="A835" s="138" t="s">
        <v>257</v>
      </c>
      <c r="B835" s="138"/>
      <c r="C835" s="21">
        <f t="shared" si="140"/>
        <v>0</v>
      </c>
      <c r="D835" s="21">
        <v>0</v>
      </c>
      <c r="E835" s="21">
        <v>0</v>
      </c>
      <c r="F835" s="21">
        <v>0</v>
      </c>
      <c r="G835" s="149"/>
      <c r="H835" s="149"/>
      <c r="I835" s="126"/>
      <c r="J835" s="126"/>
      <c r="K835" s="137"/>
      <c r="L835" s="137" t="s">
        <v>310</v>
      </c>
      <c r="M835" s="137" t="s">
        <v>310</v>
      </c>
      <c r="N835" s="137" t="s">
        <v>310</v>
      </c>
      <c r="O835" s="137" t="s">
        <v>310</v>
      </c>
      <c r="P835" s="137" t="s">
        <v>310</v>
      </c>
      <c r="Q835" s="137"/>
      <c r="R835" s="137"/>
      <c r="S835" s="137"/>
      <c r="T835" s="137"/>
      <c r="U835" s="137"/>
      <c r="V835" s="137"/>
      <c r="W835" s="137"/>
      <c r="X835" s="137"/>
      <c r="Y835" s="137"/>
      <c r="Z835" s="137"/>
      <c r="AA835" s="137"/>
      <c r="AB835" s="137"/>
      <c r="AC835" s="137"/>
      <c r="AD835" s="137"/>
      <c r="AE835" s="63"/>
      <c r="AF835" s="63"/>
      <c r="AG835" s="63"/>
      <c r="AH835" s="63"/>
    </row>
    <row r="836" spans="1:34" s="62" customFormat="1" ht="22.5" customHeight="1" x14ac:dyDescent="0.2">
      <c r="A836" s="75" t="s">
        <v>351</v>
      </c>
      <c r="B836" s="147" t="s">
        <v>352</v>
      </c>
      <c r="C836" s="148"/>
      <c r="D836" s="148"/>
      <c r="E836" s="148"/>
      <c r="F836" s="148"/>
      <c r="G836" s="149" t="s">
        <v>615</v>
      </c>
      <c r="H836" s="149" t="s">
        <v>310</v>
      </c>
      <c r="I836" s="111" t="s">
        <v>310</v>
      </c>
      <c r="J836" s="111" t="s">
        <v>310</v>
      </c>
      <c r="K836" s="137"/>
      <c r="L836" s="137" t="s">
        <v>310</v>
      </c>
      <c r="M836" s="137" t="s">
        <v>310</v>
      </c>
      <c r="N836" s="137" t="s">
        <v>310</v>
      </c>
      <c r="O836" s="137" t="s">
        <v>310</v>
      </c>
      <c r="P836" s="137" t="s">
        <v>310</v>
      </c>
      <c r="Q836" s="137"/>
      <c r="R836" s="137"/>
      <c r="S836" s="137"/>
      <c r="T836" s="137"/>
      <c r="U836" s="137"/>
      <c r="V836" s="137"/>
      <c r="W836" s="137" t="s">
        <v>310</v>
      </c>
      <c r="X836" s="137" t="s">
        <v>310</v>
      </c>
      <c r="Y836" s="137"/>
      <c r="Z836" s="137"/>
      <c r="AA836" s="137" t="s">
        <v>310</v>
      </c>
      <c r="AB836" s="137" t="s">
        <v>310</v>
      </c>
      <c r="AC836" s="137"/>
      <c r="AD836" s="137"/>
    </row>
    <row r="837" spans="1:34" s="62" customFormat="1" ht="12.75" x14ac:dyDescent="0.2">
      <c r="A837" s="138" t="s">
        <v>13</v>
      </c>
      <c r="B837" s="138"/>
      <c r="C837" s="21">
        <f t="shared" ref="C837:C843" si="142">SUM(D837:F837)</f>
        <v>0</v>
      </c>
      <c r="D837" s="21">
        <f t="shared" ref="D837:F837" si="143">SUM(D838:D843)</f>
        <v>0</v>
      </c>
      <c r="E837" s="21">
        <f t="shared" si="143"/>
        <v>0</v>
      </c>
      <c r="F837" s="21">
        <f t="shared" si="143"/>
        <v>0</v>
      </c>
      <c r="G837" s="149"/>
      <c r="H837" s="149"/>
      <c r="I837" s="125"/>
      <c r="J837" s="125"/>
      <c r="K837" s="137"/>
      <c r="L837" s="137" t="s">
        <v>310</v>
      </c>
      <c r="M837" s="137" t="s">
        <v>310</v>
      </c>
      <c r="N837" s="137" t="s">
        <v>310</v>
      </c>
      <c r="O837" s="137" t="s">
        <v>310</v>
      </c>
      <c r="P837" s="137" t="s">
        <v>310</v>
      </c>
      <c r="Q837" s="137"/>
      <c r="R837" s="137"/>
      <c r="S837" s="137"/>
      <c r="T837" s="137"/>
      <c r="U837" s="137"/>
      <c r="V837" s="137"/>
      <c r="W837" s="137"/>
      <c r="X837" s="137"/>
      <c r="Y837" s="137"/>
      <c r="Z837" s="137"/>
      <c r="AA837" s="137"/>
      <c r="AB837" s="137"/>
      <c r="AC837" s="137"/>
      <c r="AD837" s="137"/>
    </row>
    <row r="838" spans="1:34" s="62" customFormat="1" ht="12.75" x14ac:dyDescent="0.2">
      <c r="A838" s="138" t="s">
        <v>3</v>
      </c>
      <c r="B838" s="138"/>
      <c r="C838" s="21">
        <f t="shared" si="142"/>
        <v>0</v>
      </c>
      <c r="D838" s="21">
        <v>0</v>
      </c>
      <c r="E838" s="21">
        <v>0</v>
      </c>
      <c r="F838" s="21">
        <v>0</v>
      </c>
      <c r="G838" s="149"/>
      <c r="H838" s="149"/>
      <c r="I838" s="125"/>
      <c r="J838" s="125"/>
      <c r="K838" s="137"/>
      <c r="L838" s="137" t="s">
        <v>310</v>
      </c>
      <c r="M838" s="137" t="s">
        <v>310</v>
      </c>
      <c r="N838" s="137" t="s">
        <v>310</v>
      </c>
      <c r="O838" s="137" t="s">
        <v>310</v>
      </c>
      <c r="P838" s="137" t="s">
        <v>310</v>
      </c>
      <c r="Q838" s="137"/>
      <c r="R838" s="137"/>
      <c r="S838" s="137"/>
      <c r="T838" s="137"/>
      <c r="U838" s="137"/>
      <c r="V838" s="137"/>
      <c r="W838" s="137"/>
      <c r="X838" s="137"/>
      <c r="Y838" s="137"/>
      <c r="Z838" s="137"/>
      <c r="AA838" s="137"/>
      <c r="AB838" s="137"/>
      <c r="AC838" s="137"/>
      <c r="AD838" s="137"/>
      <c r="AE838" s="63"/>
      <c r="AF838" s="63"/>
      <c r="AG838" s="63"/>
      <c r="AH838" s="63"/>
    </row>
    <row r="839" spans="1:34" s="62" customFormat="1" ht="12.75" x14ac:dyDescent="0.2">
      <c r="A839" s="138" t="s">
        <v>10</v>
      </c>
      <c r="B839" s="138"/>
      <c r="C839" s="21">
        <f t="shared" si="142"/>
        <v>0</v>
      </c>
      <c r="D839" s="21">
        <v>0</v>
      </c>
      <c r="E839" s="21">
        <v>0</v>
      </c>
      <c r="F839" s="21">
        <v>0</v>
      </c>
      <c r="G839" s="149"/>
      <c r="H839" s="149"/>
      <c r="I839" s="125"/>
      <c r="J839" s="125"/>
      <c r="K839" s="137"/>
      <c r="L839" s="137" t="s">
        <v>310</v>
      </c>
      <c r="M839" s="137" t="s">
        <v>310</v>
      </c>
      <c r="N839" s="137" t="s">
        <v>310</v>
      </c>
      <c r="O839" s="137" t="s">
        <v>310</v>
      </c>
      <c r="P839" s="137" t="s">
        <v>310</v>
      </c>
      <c r="Q839" s="137"/>
      <c r="R839" s="137"/>
      <c r="S839" s="137"/>
      <c r="T839" s="137"/>
      <c r="U839" s="137"/>
      <c r="V839" s="137"/>
      <c r="W839" s="137"/>
      <c r="X839" s="137"/>
      <c r="Y839" s="137"/>
      <c r="Z839" s="137"/>
      <c r="AA839" s="137"/>
      <c r="AB839" s="137"/>
      <c r="AC839" s="137"/>
      <c r="AD839" s="137"/>
      <c r="AE839" s="63"/>
      <c r="AF839" s="63"/>
      <c r="AG839" s="63"/>
      <c r="AH839" s="63"/>
    </row>
    <row r="840" spans="1:34" s="62" customFormat="1" ht="12.75" x14ac:dyDescent="0.2">
      <c r="A840" s="138" t="s">
        <v>11</v>
      </c>
      <c r="B840" s="138"/>
      <c r="C840" s="21">
        <f t="shared" si="142"/>
        <v>0</v>
      </c>
      <c r="D840" s="21">
        <v>0</v>
      </c>
      <c r="E840" s="21">
        <v>0</v>
      </c>
      <c r="F840" s="21">
        <v>0</v>
      </c>
      <c r="G840" s="149"/>
      <c r="H840" s="149"/>
      <c r="I840" s="125"/>
      <c r="J840" s="125"/>
      <c r="K840" s="137"/>
      <c r="L840" s="137" t="s">
        <v>310</v>
      </c>
      <c r="M840" s="137" t="s">
        <v>310</v>
      </c>
      <c r="N840" s="137" t="s">
        <v>310</v>
      </c>
      <c r="O840" s="137" t="s">
        <v>310</v>
      </c>
      <c r="P840" s="137" t="s">
        <v>310</v>
      </c>
      <c r="Q840" s="137"/>
      <c r="R840" s="137"/>
      <c r="S840" s="137"/>
      <c r="T840" s="137"/>
      <c r="U840" s="137"/>
      <c r="V840" s="137"/>
      <c r="W840" s="137"/>
      <c r="X840" s="137"/>
      <c r="Y840" s="137"/>
      <c r="Z840" s="137"/>
      <c r="AA840" s="137"/>
      <c r="AB840" s="137"/>
      <c r="AC840" s="137"/>
      <c r="AD840" s="137"/>
      <c r="AE840" s="63"/>
      <c r="AF840" s="63"/>
      <c r="AG840" s="63"/>
      <c r="AH840" s="63"/>
    </row>
    <row r="841" spans="1:34" s="62" customFormat="1" ht="18.75" customHeight="1" x14ac:dyDescent="0.2">
      <c r="A841" s="138" t="s">
        <v>12</v>
      </c>
      <c r="B841" s="138"/>
      <c r="C841" s="21">
        <f t="shared" si="142"/>
        <v>0</v>
      </c>
      <c r="D841" s="21">
        <v>0</v>
      </c>
      <c r="E841" s="21">
        <v>0</v>
      </c>
      <c r="F841" s="21">
        <v>0</v>
      </c>
      <c r="G841" s="149"/>
      <c r="H841" s="149"/>
      <c r="I841" s="125"/>
      <c r="J841" s="125"/>
      <c r="K841" s="137"/>
      <c r="L841" s="137" t="s">
        <v>310</v>
      </c>
      <c r="M841" s="137" t="s">
        <v>310</v>
      </c>
      <c r="N841" s="137" t="s">
        <v>310</v>
      </c>
      <c r="O841" s="137" t="s">
        <v>310</v>
      </c>
      <c r="P841" s="137" t="s">
        <v>310</v>
      </c>
      <c r="Q841" s="137"/>
      <c r="R841" s="137"/>
      <c r="S841" s="137"/>
      <c r="T841" s="137"/>
      <c r="U841" s="137"/>
      <c r="V841" s="137"/>
      <c r="W841" s="137"/>
      <c r="X841" s="137"/>
      <c r="Y841" s="137"/>
      <c r="Z841" s="137"/>
      <c r="AA841" s="137"/>
      <c r="AB841" s="137"/>
      <c r="AC841" s="137"/>
      <c r="AD841" s="137"/>
      <c r="AE841" s="63"/>
      <c r="AF841" s="63"/>
      <c r="AG841" s="63"/>
      <c r="AH841" s="63"/>
    </row>
    <row r="842" spans="1:34" s="62" customFormat="1" ht="12" customHeight="1" x14ac:dyDescent="0.2">
      <c r="A842" s="139" t="s">
        <v>256</v>
      </c>
      <c r="B842" s="140"/>
      <c r="C842" s="21">
        <f t="shared" si="142"/>
        <v>0</v>
      </c>
      <c r="D842" s="21">
        <v>0</v>
      </c>
      <c r="E842" s="21">
        <v>0</v>
      </c>
      <c r="F842" s="21">
        <v>0</v>
      </c>
      <c r="G842" s="149"/>
      <c r="H842" s="149"/>
      <c r="I842" s="125"/>
      <c r="J842" s="125"/>
      <c r="K842" s="137"/>
      <c r="L842" s="137"/>
      <c r="M842" s="137"/>
      <c r="N842" s="137"/>
      <c r="O842" s="137"/>
      <c r="P842" s="137"/>
      <c r="Q842" s="137"/>
      <c r="R842" s="137"/>
      <c r="S842" s="137"/>
      <c r="T842" s="137"/>
      <c r="U842" s="137"/>
      <c r="V842" s="137"/>
      <c r="W842" s="137"/>
      <c r="X842" s="137"/>
      <c r="Y842" s="137"/>
      <c r="Z842" s="137"/>
      <c r="AA842" s="137"/>
      <c r="AB842" s="137"/>
      <c r="AC842" s="137"/>
      <c r="AD842" s="137"/>
    </row>
    <row r="843" spans="1:34" s="62" customFormat="1" ht="12.75" customHeight="1" x14ac:dyDescent="0.2">
      <c r="A843" s="138" t="s">
        <v>257</v>
      </c>
      <c r="B843" s="138"/>
      <c r="C843" s="21">
        <f t="shared" si="142"/>
        <v>0</v>
      </c>
      <c r="D843" s="21"/>
      <c r="E843" s="21"/>
      <c r="F843" s="21"/>
      <c r="G843" s="149"/>
      <c r="H843" s="149"/>
      <c r="I843" s="126"/>
      <c r="J843" s="126"/>
      <c r="K843" s="137"/>
      <c r="L843" s="137" t="s">
        <v>310</v>
      </c>
      <c r="M843" s="137" t="s">
        <v>310</v>
      </c>
      <c r="N843" s="137" t="s">
        <v>310</v>
      </c>
      <c r="O843" s="137" t="s">
        <v>310</v>
      </c>
      <c r="P843" s="137" t="s">
        <v>310</v>
      </c>
      <c r="Q843" s="137"/>
      <c r="R843" s="137"/>
      <c r="S843" s="137"/>
      <c r="T843" s="137"/>
      <c r="U843" s="137"/>
      <c r="V843" s="137"/>
      <c r="W843" s="137"/>
      <c r="X843" s="137"/>
      <c r="Y843" s="137"/>
      <c r="Z843" s="137"/>
      <c r="AA843" s="137"/>
      <c r="AB843" s="137"/>
      <c r="AC843" s="137"/>
      <c r="AD843" s="137"/>
      <c r="AE843" s="63"/>
      <c r="AF843" s="63"/>
      <c r="AG843" s="63"/>
      <c r="AH843" s="63"/>
    </row>
    <row r="844" spans="1:34" s="62" customFormat="1" ht="26.25" customHeight="1" x14ac:dyDescent="0.2">
      <c r="A844" s="75" t="s">
        <v>192</v>
      </c>
      <c r="B844" s="147" t="s">
        <v>143</v>
      </c>
      <c r="C844" s="148"/>
      <c r="D844" s="148"/>
      <c r="E844" s="148"/>
      <c r="F844" s="148"/>
      <c r="G844" s="149" t="s">
        <v>615</v>
      </c>
      <c r="H844" s="149" t="s">
        <v>175</v>
      </c>
      <c r="I844" s="111" t="s">
        <v>594</v>
      </c>
      <c r="J844" s="111" t="s">
        <v>595</v>
      </c>
      <c r="K844" s="137"/>
      <c r="L844" s="137"/>
      <c r="M844" s="137"/>
      <c r="N844" s="158" t="s">
        <v>310</v>
      </c>
      <c r="O844" s="158" t="s">
        <v>310</v>
      </c>
      <c r="P844" s="158" t="s">
        <v>310</v>
      </c>
      <c r="Q844" s="158" t="s">
        <v>310</v>
      </c>
      <c r="R844" s="158" t="s">
        <v>310</v>
      </c>
      <c r="S844" s="158" t="s">
        <v>310</v>
      </c>
      <c r="T844" s="158" t="s">
        <v>310</v>
      </c>
      <c r="U844" s="158" t="s">
        <v>310</v>
      </c>
      <c r="V844" s="158" t="s">
        <v>310</v>
      </c>
      <c r="W844" s="137"/>
      <c r="X844" s="158" t="s">
        <v>310</v>
      </c>
      <c r="Y844" s="158" t="s">
        <v>310</v>
      </c>
      <c r="Z844" s="158" t="s">
        <v>310</v>
      </c>
      <c r="AA844" s="137"/>
      <c r="AB844" s="158" t="s">
        <v>310</v>
      </c>
      <c r="AC844" s="158" t="s">
        <v>310</v>
      </c>
      <c r="AD844" s="158" t="s">
        <v>310</v>
      </c>
    </row>
    <row r="845" spans="1:34" s="62" customFormat="1" ht="12.75" x14ac:dyDescent="0.2">
      <c r="A845" s="138" t="s">
        <v>13</v>
      </c>
      <c r="B845" s="138"/>
      <c r="C845" s="21">
        <f t="shared" ref="C845:C851" si="144">SUM(D845:F845)</f>
        <v>250</v>
      </c>
      <c r="D845" s="21">
        <f t="shared" ref="D845:F845" si="145">SUM(D846:D851)</f>
        <v>250</v>
      </c>
      <c r="E845" s="21">
        <f t="shared" si="145"/>
        <v>0</v>
      </c>
      <c r="F845" s="21">
        <f t="shared" si="145"/>
        <v>0</v>
      </c>
      <c r="G845" s="149"/>
      <c r="H845" s="149"/>
      <c r="I845" s="125"/>
      <c r="J845" s="125"/>
      <c r="K845" s="137"/>
      <c r="L845" s="137"/>
      <c r="M845" s="137"/>
      <c r="N845" s="159"/>
      <c r="O845" s="159"/>
      <c r="P845" s="159"/>
      <c r="Q845" s="159"/>
      <c r="R845" s="159"/>
      <c r="S845" s="159"/>
      <c r="T845" s="159"/>
      <c r="U845" s="159"/>
      <c r="V845" s="159"/>
      <c r="W845" s="137"/>
      <c r="X845" s="159"/>
      <c r="Y845" s="159"/>
      <c r="Z845" s="159"/>
      <c r="AA845" s="137"/>
      <c r="AB845" s="159"/>
      <c r="AC845" s="159"/>
      <c r="AD845" s="159"/>
    </row>
    <row r="846" spans="1:34" s="62" customFormat="1" ht="12.75" x14ac:dyDescent="0.2">
      <c r="A846" s="138" t="s">
        <v>3</v>
      </c>
      <c r="B846" s="138"/>
      <c r="C846" s="21">
        <f t="shared" si="144"/>
        <v>0</v>
      </c>
      <c r="D846" s="21">
        <v>0</v>
      </c>
      <c r="E846" s="21">
        <v>0</v>
      </c>
      <c r="F846" s="21">
        <v>0</v>
      </c>
      <c r="G846" s="149"/>
      <c r="H846" s="149"/>
      <c r="I846" s="125"/>
      <c r="J846" s="125"/>
      <c r="K846" s="137"/>
      <c r="L846" s="137"/>
      <c r="M846" s="137"/>
      <c r="N846" s="159"/>
      <c r="O846" s="159"/>
      <c r="P846" s="159"/>
      <c r="Q846" s="159"/>
      <c r="R846" s="159"/>
      <c r="S846" s="159"/>
      <c r="T846" s="159"/>
      <c r="U846" s="159"/>
      <c r="V846" s="159"/>
      <c r="W846" s="137"/>
      <c r="X846" s="159"/>
      <c r="Y846" s="159"/>
      <c r="Z846" s="159"/>
      <c r="AA846" s="137"/>
      <c r="AB846" s="159"/>
      <c r="AC846" s="159"/>
      <c r="AD846" s="159"/>
    </row>
    <row r="847" spans="1:34" s="62" customFormat="1" ht="12.75" customHeight="1" x14ac:dyDescent="0.2">
      <c r="A847" s="138" t="s">
        <v>10</v>
      </c>
      <c r="B847" s="138"/>
      <c r="C847" s="21">
        <f t="shared" si="144"/>
        <v>250</v>
      </c>
      <c r="D847" s="21">
        <v>250</v>
      </c>
      <c r="E847" s="21">
        <v>0</v>
      </c>
      <c r="F847" s="21">
        <v>0</v>
      </c>
      <c r="G847" s="149"/>
      <c r="H847" s="149"/>
      <c r="I847" s="125"/>
      <c r="J847" s="125"/>
      <c r="K847" s="137"/>
      <c r="L847" s="137"/>
      <c r="M847" s="137"/>
      <c r="N847" s="159"/>
      <c r="O847" s="159"/>
      <c r="P847" s="159"/>
      <c r="Q847" s="159"/>
      <c r="R847" s="159"/>
      <c r="S847" s="159"/>
      <c r="T847" s="159"/>
      <c r="U847" s="159"/>
      <c r="V847" s="159"/>
      <c r="W847" s="137"/>
      <c r="X847" s="159"/>
      <c r="Y847" s="159"/>
      <c r="Z847" s="159"/>
      <c r="AA847" s="137"/>
      <c r="AB847" s="159"/>
      <c r="AC847" s="159"/>
      <c r="AD847" s="159"/>
    </row>
    <row r="848" spans="1:34" s="62" customFormat="1" ht="12.75" x14ac:dyDescent="0.2">
      <c r="A848" s="138" t="s">
        <v>11</v>
      </c>
      <c r="B848" s="138"/>
      <c r="C848" s="21">
        <f t="shared" si="144"/>
        <v>0</v>
      </c>
      <c r="D848" s="21">
        <v>0</v>
      </c>
      <c r="E848" s="21">
        <v>0</v>
      </c>
      <c r="F848" s="21">
        <v>0</v>
      </c>
      <c r="G848" s="149"/>
      <c r="H848" s="149"/>
      <c r="I848" s="125"/>
      <c r="J848" s="125"/>
      <c r="K848" s="137"/>
      <c r="L848" s="137"/>
      <c r="M848" s="137"/>
      <c r="N848" s="159"/>
      <c r="O848" s="159"/>
      <c r="P848" s="159"/>
      <c r="Q848" s="159"/>
      <c r="R848" s="159"/>
      <c r="S848" s="159"/>
      <c r="T848" s="159"/>
      <c r="U848" s="159"/>
      <c r="V848" s="159"/>
      <c r="W848" s="137"/>
      <c r="X848" s="159"/>
      <c r="Y848" s="159"/>
      <c r="Z848" s="159"/>
      <c r="AA848" s="137"/>
      <c r="AB848" s="159"/>
      <c r="AC848" s="159"/>
      <c r="AD848" s="159"/>
    </row>
    <row r="849" spans="1:30" s="62" customFormat="1" ht="18.75" customHeight="1" x14ac:dyDescent="0.2">
      <c r="A849" s="138" t="s">
        <v>12</v>
      </c>
      <c r="B849" s="138"/>
      <c r="C849" s="21">
        <f t="shared" si="144"/>
        <v>0</v>
      </c>
      <c r="D849" s="21">
        <v>0</v>
      </c>
      <c r="E849" s="21">
        <v>0</v>
      </c>
      <c r="F849" s="21">
        <v>0</v>
      </c>
      <c r="G849" s="149"/>
      <c r="H849" s="149"/>
      <c r="I849" s="125"/>
      <c r="J849" s="125"/>
      <c r="K849" s="137"/>
      <c r="L849" s="137"/>
      <c r="M849" s="137"/>
      <c r="N849" s="159"/>
      <c r="O849" s="159"/>
      <c r="P849" s="159"/>
      <c r="Q849" s="159"/>
      <c r="R849" s="159"/>
      <c r="S849" s="159"/>
      <c r="T849" s="159"/>
      <c r="U849" s="159"/>
      <c r="V849" s="159"/>
      <c r="W849" s="137"/>
      <c r="X849" s="159"/>
      <c r="Y849" s="159"/>
      <c r="Z849" s="159"/>
      <c r="AA849" s="137"/>
      <c r="AB849" s="159"/>
      <c r="AC849" s="159"/>
      <c r="AD849" s="159"/>
    </row>
    <row r="850" spans="1:30" s="62" customFormat="1" ht="12" customHeight="1" x14ac:dyDescent="0.2">
      <c r="A850" s="139" t="s">
        <v>256</v>
      </c>
      <c r="B850" s="140"/>
      <c r="C850" s="21">
        <f t="shared" si="144"/>
        <v>0</v>
      </c>
      <c r="D850" s="21">
        <v>0</v>
      </c>
      <c r="E850" s="21">
        <v>0</v>
      </c>
      <c r="F850" s="21">
        <v>0</v>
      </c>
      <c r="G850" s="149"/>
      <c r="H850" s="149"/>
      <c r="I850" s="125"/>
      <c r="J850" s="125"/>
      <c r="K850" s="137"/>
      <c r="L850" s="137"/>
      <c r="M850" s="137"/>
      <c r="N850" s="159"/>
      <c r="O850" s="159"/>
      <c r="P850" s="159"/>
      <c r="Q850" s="159"/>
      <c r="R850" s="159"/>
      <c r="S850" s="159"/>
      <c r="T850" s="159"/>
      <c r="U850" s="159"/>
      <c r="V850" s="159"/>
      <c r="W850" s="137"/>
      <c r="X850" s="159"/>
      <c r="Y850" s="159"/>
      <c r="Z850" s="159"/>
      <c r="AA850" s="137"/>
      <c r="AB850" s="159"/>
      <c r="AC850" s="159"/>
      <c r="AD850" s="159"/>
    </row>
    <row r="851" spans="1:30" s="62" customFormat="1" ht="12.75" customHeight="1" x14ac:dyDescent="0.2">
      <c r="A851" s="138" t="s">
        <v>257</v>
      </c>
      <c r="B851" s="138"/>
      <c r="C851" s="21">
        <f t="shared" si="144"/>
        <v>0</v>
      </c>
      <c r="D851" s="21">
        <v>0</v>
      </c>
      <c r="E851" s="21">
        <v>0</v>
      </c>
      <c r="F851" s="21">
        <v>0</v>
      </c>
      <c r="G851" s="149"/>
      <c r="H851" s="149"/>
      <c r="I851" s="126"/>
      <c r="J851" s="126"/>
      <c r="K851" s="137"/>
      <c r="L851" s="137"/>
      <c r="M851" s="137"/>
      <c r="N851" s="160"/>
      <c r="O851" s="160"/>
      <c r="P851" s="160"/>
      <c r="Q851" s="160"/>
      <c r="R851" s="160"/>
      <c r="S851" s="160"/>
      <c r="T851" s="160"/>
      <c r="U851" s="160"/>
      <c r="V851" s="160"/>
      <c r="W851" s="137"/>
      <c r="X851" s="160"/>
      <c r="Y851" s="160"/>
      <c r="Z851" s="160"/>
      <c r="AA851" s="137"/>
      <c r="AB851" s="160"/>
      <c r="AC851" s="160"/>
      <c r="AD851" s="160"/>
    </row>
    <row r="852" spans="1:30" s="62" customFormat="1" ht="33.75" customHeight="1" x14ac:dyDescent="0.2">
      <c r="A852" s="75" t="s">
        <v>193</v>
      </c>
      <c r="B852" s="147" t="s">
        <v>312</v>
      </c>
      <c r="C852" s="148"/>
      <c r="D852" s="148"/>
      <c r="E852" s="148"/>
      <c r="F852" s="148"/>
      <c r="G852" s="149" t="s">
        <v>615</v>
      </c>
      <c r="H852" s="149" t="s">
        <v>175</v>
      </c>
      <c r="I852" s="111" t="s">
        <v>594</v>
      </c>
      <c r="J852" s="111" t="s">
        <v>595</v>
      </c>
      <c r="K852" s="137"/>
      <c r="L852" s="137"/>
      <c r="M852" s="137"/>
      <c r="N852" s="137"/>
      <c r="O852" s="137"/>
      <c r="P852" s="137"/>
      <c r="Q852" s="137"/>
      <c r="R852" s="137"/>
      <c r="S852" s="137"/>
      <c r="T852" s="137"/>
      <c r="U852" s="137"/>
      <c r="V852" s="137"/>
      <c r="W852" s="137"/>
      <c r="X852" s="137"/>
      <c r="Y852" s="137"/>
      <c r="Z852" s="137"/>
      <c r="AA852" s="137"/>
      <c r="AB852" s="137"/>
      <c r="AC852" s="137"/>
      <c r="AD852" s="137"/>
    </row>
    <row r="853" spans="1:30" s="62" customFormat="1" ht="12.75" x14ac:dyDescent="0.2">
      <c r="A853" s="138" t="s">
        <v>13</v>
      </c>
      <c r="B853" s="138"/>
      <c r="C853" s="21">
        <f t="shared" ref="C853:C859" si="146">SUM(D853:F853)</f>
        <v>4105.2631499999998</v>
      </c>
      <c r="D853" s="21">
        <f t="shared" ref="D853:F853" si="147">SUM(D854:D859)</f>
        <v>1368.4210499999999</v>
      </c>
      <c r="E853" s="21">
        <f t="shared" si="147"/>
        <v>1368.4210499999999</v>
      </c>
      <c r="F853" s="21">
        <f t="shared" si="147"/>
        <v>1368.4210499999999</v>
      </c>
      <c r="G853" s="149"/>
      <c r="H853" s="149"/>
      <c r="I853" s="125"/>
      <c r="J853" s="125"/>
      <c r="K853" s="137"/>
      <c r="L853" s="137"/>
      <c r="M853" s="137"/>
      <c r="N853" s="137"/>
      <c r="O853" s="137"/>
      <c r="P853" s="137"/>
      <c r="Q853" s="137"/>
      <c r="R853" s="137"/>
      <c r="S853" s="137"/>
      <c r="T853" s="137"/>
      <c r="U853" s="137"/>
      <c r="V853" s="137"/>
      <c r="W853" s="137"/>
      <c r="X853" s="137"/>
      <c r="Y853" s="137"/>
      <c r="Z853" s="137"/>
      <c r="AA853" s="137"/>
      <c r="AB853" s="137"/>
      <c r="AC853" s="137"/>
      <c r="AD853" s="137"/>
    </row>
    <row r="854" spans="1:30" s="62" customFormat="1" ht="12.75" x14ac:dyDescent="0.2">
      <c r="A854" s="138" t="s">
        <v>3</v>
      </c>
      <c r="B854" s="138"/>
      <c r="C854" s="21">
        <f t="shared" si="146"/>
        <v>3900</v>
      </c>
      <c r="D854" s="21">
        <f>D862+D870</f>
        <v>1300</v>
      </c>
      <c r="E854" s="21">
        <f t="shared" ref="E854:F854" si="148">E862+E870</f>
        <v>1300</v>
      </c>
      <c r="F854" s="21">
        <f t="shared" si="148"/>
        <v>1300</v>
      </c>
      <c r="G854" s="149"/>
      <c r="H854" s="149"/>
      <c r="I854" s="125"/>
      <c r="J854" s="125"/>
      <c r="K854" s="137"/>
      <c r="L854" s="137"/>
      <c r="M854" s="137"/>
      <c r="N854" s="137"/>
      <c r="O854" s="137"/>
      <c r="P854" s="137"/>
      <c r="Q854" s="137"/>
      <c r="R854" s="137"/>
      <c r="S854" s="137"/>
      <c r="T854" s="137"/>
      <c r="U854" s="137"/>
      <c r="V854" s="137"/>
      <c r="W854" s="137"/>
      <c r="X854" s="137"/>
      <c r="Y854" s="137"/>
      <c r="Z854" s="137"/>
      <c r="AA854" s="137"/>
      <c r="AB854" s="137"/>
      <c r="AC854" s="137"/>
      <c r="AD854" s="137"/>
    </row>
    <row r="855" spans="1:30" s="62" customFormat="1" ht="12.75" x14ac:dyDescent="0.2">
      <c r="A855" s="138" t="s">
        <v>10</v>
      </c>
      <c r="B855" s="138"/>
      <c r="C855" s="21">
        <f t="shared" si="146"/>
        <v>205.26315</v>
      </c>
      <c r="D855" s="21">
        <f t="shared" ref="D855:F859" si="149">D863+D871</f>
        <v>68.421049999999994</v>
      </c>
      <c r="E855" s="21">
        <f t="shared" si="149"/>
        <v>68.421049999999994</v>
      </c>
      <c r="F855" s="21">
        <f t="shared" si="149"/>
        <v>68.421049999999994</v>
      </c>
      <c r="G855" s="149"/>
      <c r="H855" s="149"/>
      <c r="I855" s="125"/>
      <c r="J855" s="125"/>
      <c r="K855" s="137"/>
      <c r="L855" s="137"/>
      <c r="M855" s="137"/>
      <c r="N855" s="137"/>
      <c r="O855" s="137"/>
      <c r="P855" s="137"/>
      <c r="Q855" s="137"/>
      <c r="R855" s="137"/>
      <c r="S855" s="137"/>
      <c r="T855" s="137"/>
      <c r="U855" s="137"/>
      <c r="V855" s="137"/>
      <c r="W855" s="137"/>
      <c r="X855" s="137"/>
      <c r="Y855" s="137"/>
      <c r="Z855" s="137"/>
      <c r="AA855" s="137"/>
      <c r="AB855" s="137"/>
      <c r="AC855" s="137"/>
      <c r="AD855" s="137"/>
    </row>
    <row r="856" spans="1:30" s="62" customFormat="1" ht="12.75" x14ac:dyDescent="0.2">
      <c r="A856" s="138" t="s">
        <v>11</v>
      </c>
      <c r="B856" s="138"/>
      <c r="C856" s="21">
        <f t="shared" si="146"/>
        <v>0</v>
      </c>
      <c r="D856" s="21">
        <f t="shared" si="149"/>
        <v>0</v>
      </c>
      <c r="E856" s="21">
        <f t="shared" si="149"/>
        <v>0</v>
      </c>
      <c r="F856" s="21">
        <f t="shared" si="149"/>
        <v>0</v>
      </c>
      <c r="G856" s="149"/>
      <c r="H856" s="149"/>
      <c r="I856" s="125"/>
      <c r="J856" s="125"/>
      <c r="K856" s="137"/>
      <c r="L856" s="137"/>
      <c r="M856" s="137"/>
      <c r="N856" s="137"/>
      <c r="O856" s="137"/>
      <c r="P856" s="137"/>
      <c r="Q856" s="137"/>
      <c r="R856" s="137"/>
      <c r="S856" s="137"/>
      <c r="T856" s="137"/>
      <c r="U856" s="137"/>
      <c r="V856" s="137"/>
      <c r="W856" s="137"/>
      <c r="X856" s="137"/>
      <c r="Y856" s="137"/>
      <c r="Z856" s="137"/>
      <c r="AA856" s="137"/>
      <c r="AB856" s="137"/>
      <c r="AC856" s="137"/>
      <c r="AD856" s="137"/>
    </row>
    <row r="857" spans="1:30" s="62" customFormat="1" ht="22.9" customHeight="1" x14ac:dyDescent="0.2">
      <c r="A857" s="138" t="s">
        <v>12</v>
      </c>
      <c r="B857" s="138"/>
      <c r="C857" s="21">
        <f t="shared" si="146"/>
        <v>0</v>
      </c>
      <c r="D857" s="21">
        <f t="shared" si="149"/>
        <v>0</v>
      </c>
      <c r="E857" s="21">
        <f t="shared" si="149"/>
        <v>0</v>
      </c>
      <c r="F857" s="21">
        <f t="shared" si="149"/>
        <v>0</v>
      </c>
      <c r="G857" s="149"/>
      <c r="H857" s="149"/>
      <c r="I857" s="125"/>
      <c r="J857" s="125"/>
      <c r="K857" s="137"/>
      <c r="L857" s="137"/>
      <c r="M857" s="137"/>
      <c r="N857" s="137"/>
      <c r="O857" s="137"/>
      <c r="P857" s="137"/>
      <c r="Q857" s="137"/>
      <c r="R857" s="137"/>
      <c r="S857" s="137"/>
      <c r="T857" s="137"/>
      <c r="U857" s="137"/>
      <c r="V857" s="137"/>
      <c r="W857" s="137"/>
      <c r="X857" s="137"/>
      <c r="Y857" s="137"/>
      <c r="Z857" s="137"/>
      <c r="AA857" s="137"/>
      <c r="AB857" s="137"/>
      <c r="AC857" s="137"/>
      <c r="AD857" s="137"/>
    </row>
    <row r="858" spans="1:30" s="62" customFormat="1" ht="12" customHeight="1" x14ac:dyDescent="0.2">
      <c r="A858" s="139" t="s">
        <v>256</v>
      </c>
      <c r="B858" s="140"/>
      <c r="C858" s="21">
        <f t="shared" si="146"/>
        <v>0</v>
      </c>
      <c r="D858" s="21">
        <f t="shared" si="149"/>
        <v>0</v>
      </c>
      <c r="E858" s="21">
        <f t="shared" si="149"/>
        <v>0</v>
      </c>
      <c r="F858" s="21">
        <f t="shared" si="149"/>
        <v>0</v>
      </c>
      <c r="G858" s="149"/>
      <c r="H858" s="149"/>
      <c r="I858" s="125"/>
      <c r="J858" s="125"/>
      <c r="K858" s="137"/>
      <c r="L858" s="137"/>
      <c r="M858" s="137"/>
      <c r="N858" s="137"/>
      <c r="O858" s="137"/>
      <c r="P858" s="137"/>
      <c r="Q858" s="137"/>
      <c r="R858" s="137"/>
      <c r="S858" s="137"/>
      <c r="T858" s="137"/>
      <c r="U858" s="137"/>
      <c r="V858" s="137"/>
      <c r="W858" s="137"/>
      <c r="X858" s="137"/>
      <c r="Y858" s="137"/>
      <c r="Z858" s="137"/>
      <c r="AA858" s="137"/>
      <c r="AB858" s="137"/>
      <c r="AC858" s="137"/>
      <c r="AD858" s="137"/>
    </row>
    <row r="859" spans="1:30" s="62" customFormat="1" ht="12.75" customHeight="1" x14ac:dyDescent="0.2">
      <c r="A859" s="138" t="s">
        <v>257</v>
      </c>
      <c r="B859" s="138"/>
      <c r="C859" s="21">
        <f t="shared" si="146"/>
        <v>0</v>
      </c>
      <c r="D859" s="21">
        <f t="shared" si="149"/>
        <v>0</v>
      </c>
      <c r="E859" s="21">
        <f t="shared" si="149"/>
        <v>0</v>
      </c>
      <c r="F859" s="21">
        <f t="shared" si="149"/>
        <v>0</v>
      </c>
      <c r="G859" s="149"/>
      <c r="H859" s="149"/>
      <c r="I859" s="126"/>
      <c r="J859" s="126"/>
      <c r="K859" s="137"/>
      <c r="L859" s="137"/>
      <c r="M859" s="137"/>
      <c r="N859" s="137"/>
      <c r="O859" s="137"/>
      <c r="P859" s="137"/>
      <c r="Q859" s="137"/>
      <c r="R859" s="137"/>
      <c r="S859" s="137"/>
      <c r="T859" s="137"/>
      <c r="U859" s="137"/>
      <c r="V859" s="137"/>
      <c r="W859" s="137"/>
      <c r="X859" s="137"/>
      <c r="Y859" s="137"/>
      <c r="Z859" s="137"/>
      <c r="AA859" s="137"/>
      <c r="AB859" s="137"/>
      <c r="AC859" s="137"/>
      <c r="AD859" s="137"/>
    </row>
    <row r="860" spans="1:30" s="62" customFormat="1" ht="40.5" customHeight="1" x14ac:dyDescent="0.2">
      <c r="A860" s="75" t="s">
        <v>253</v>
      </c>
      <c r="B860" s="147" t="s">
        <v>313</v>
      </c>
      <c r="C860" s="148"/>
      <c r="D860" s="148"/>
      <c r="E860" s="148"/>
      <c r="F860" s="148"/>
      <c r="G860" s="149" t="s">
        <v>615</v>
      </c>
      <c r="H860" s="149" t="s">
        <v>175</v>
      </c>
      <c r="I860" s="111" t="s">
        <v>594</v>
      </c>
      <c r="J860" s="111" t="s">
        <v>595</v>
      </c>
      <c r="K860" s="137" t="s">
        <v>310</v>
      </c>
      <c r="L860" s="137" t="s">
        <v>310</v>
      </c>
      <c r="M860" s="137" t="s">
        <v>310</v>
      </c>
      <c r="N860" s="137" t="s">
        <v>310</v>
      </c>
      <c r="O860" s="137" t="s">
        <v>310</v>
      </c>
      <c r="P860" s="137" t="s">
        <v>310</v>
      </c>
      <c r="Q860" s="137" t="s">
        <v>310</v>
      </c>
      <c r="R860" s="137" t="s">
        <v>310</v>
      </c>
      <c r="S860" s="137" t="s">
        <v>310</v>
      </c>
      <c r="T860" s="137" t="s">
        <v>310</v>
      </c>
      <c r="U860" s="137" t="s">
        <v>310</v>
      </c>
      <c r="V860" s="137" t="s">
        <v>310</v>
      </c>
      <c r="W860" s="137" t="s">
        <v>310</v>
      </c>
      <c r="X860" s="137" t="s">
        <v>310</v>
      </c>
      <c r="Y860" s="137" t="s">
        <v>310</v>
      </c>
      <c r="Z860" s="137" t="s">
        <v>310</v>
      </c>
      <c r="AA860" s="137" t="s">
        <v>310</v>
      </c>
      <c r="AB860" s="137" t="s">
        <v>310</v>
      </c>
      <c r="AC860" s="137" t="s">
        <v>310</v>
      </c>
      <c r="AD860" s="137" t="s">
        <v>310</v>
      </c>
    </row>
    <row r="861" spans="1:30" s="62" customFormat="1" ht="12.75" x14ac:dyDescent="0.2">
      <c r="A861" s="138" t="s">
        <v>13</v>
      </c>
      <c r="B861" s="138"/>
      <c r="C861" s="21">
        <f t="shared" ref="C861:C867" si="150">SUM(D861:F861)</f>
        <v>4105.2631499999998</v>
      </c>
      <c r="D861" s="21">
        <f t="shared" ref="D861:F861" si="151">SUM(D862:D867)</f>
        <v>1368.4210499999999</v>
      </c>
      <c r="E861" s="21">
        <f t="shared" si="151"/>
        <v>1368.4210499999999</v>
      </c>
      <c r="F861" s="21">
        <f t="shared" si="151"/>
        <v>1368.4210499999999</v>
      </c>
      <c r="G861" s="149"/>
      <c r="H861" s="149"/>
      <c r="I861" s="125"/>
      <c r="J861" s="125"/>
      <c r="K861" s="137" t="s">
        <v>310</v>
      </c>
      <c r="L861" s="137" t="s">
        <v>310</v>
      </c>
      <c r="M861" s="137" t="s">
        <v>310</v>
      </c>
      <c r="N861" s="137" t="s">
        <v>310</v>
      </c>
      <c r="O861" s="137" t="s">
        <v>310</v>
      </c>
      <c r="P861" s="137" t="s">
        <v>310</v>
      </c>
      <c r="Q861" s="137" t="s">
        <v>310</v>
      </c>
      <c r="R861" s="137" t="s">
        <v>310</v>
      </c>
      <c r="S861" s="137" t="s">
        <v>310</v>
      </c>
      <c r="T861" s="137" t="s">
        <v>310</v>
      </c>
      <c r="U861" s="137" t="s">
        <v>310</v>
      </c>
      <c r="V861" s="137" t="s">
        <v>310</v>
      </c>
      <c r="W861" s="137" t="s">
        <v>310</v>
      </c>
      <c r="X861" s="137" t="s">
        <v>310</v>
      </c>
      <c r="Y861" s="137" t="s">
        <v>310</v>
      </c>
      <c r="Z861" s="137" t="s">
        <v>310</v>
      </c>
      <c r="AA861" s="137" t="s">
        <v>310</v>
      </c>
      <c r="AB861" s="137" t="s">
        <v>310</v>
      </c>
      <c r="AC861" s="137" t="s">
        <v>310</v>
      </c>
      <c r="AD861" s="137" t="s">
        <v>310</v>
      </c>
    </row>
    <row r="862" spans="1:30" s="62" customFormat="1" ht="12.75" x14ac:dyDescent="0.2">
      <c r="A862" s="138" t="s">
        <v>3</v>
      </c>
      <c r="B862" s="138"/>
      <c r="C862" s="21">
        <f t="shared" si="150"/>
        <v>3900</v>
      </c>
      <c r="D862" s="21">
        <v>1300</v>
      </c>
      <c r="E862" s="21">
        <v>1300</v>
      </c>
      <c r="F862" s="21">
        <v>1300</v>
      </c>
      <c r="G862" s="149"/>
      <c r="H862" s="149"/>
      <c r="I862" s="125"/>
      <c r="J862" s="125"/>
      <c r="K862" s="137" t="s">
        <v>310</v>
      </c>
      <c r="L862" s="137" t="s">
        <v>310</v>
      </c>
      <c r="M862" s="137" t="s">
        <v>310</v>
      </c>
      <c r="N862" s="137" t="s">
        <v>310</v>
      </c>
      <c r="O862" s="137" t="s">
        <v>310</v>
      </c>
      <c r="P862" s="137" t="s">
        <v>310</v>
      </c>
      <c r="Q862" s="137" t="s">
        <v>310</v>
      </c>
      <c r="R862" s="137" t="s">
        <v>310</v>
      </c>
      <c r="S862" s="137" t="s">
        <v>310</v>
      </c>
      <c r="T862" s="137" t="s">
        <v>310</v>
      </c>
      <c r="U862" s="137" t="s">
        <v>310</v>
      </c>
      <c r="V862" s="137" t="s">
        <v>310</v>
      </c>
      <c r="W862" s="137" t="s">
        <v>310</v>
      </c>
      <c r="X862" s="137" t="s">
        <v>310</v>
      </c>
      <c r="Y862" s="137" t="s">
        <v>310</v>
      </c>
      <c r="Z862" s="137" t="s">
        <v>310</v>
      </c>
      <c r="AA862" s="137" t="s">
        <v>310</v>
      </c>
      <c r="AB862" s="137" t="s">
        <v>310</v>
      </c>
      <c r="AC862" s="137" t="s">
        <v>310</v>
      </c>
      <c r="AD862" s="137" t="s">
        <v>310</v>
      </c>
    </row>
    <row r="863" spans="1:30" s="62" customFormat="1" ht="12.75" x14ac:dyDescent="0.2">
      <c r="A863" s="138" t="s">
        <v>10</v>
      </c>
      <c r="B863" s="138"/>
      <c r="C863" s="21">
        <f t="shared" si="150"/>
        <v>205.26315</v>
      </c>
      <c r="D863" s="21">
        <v>68.421049999999994</v>
      </c>
      <c r="E863" s="21">
        <v>68.421049999999994</v>
      </c>
      <c r="F863" s="21">
        <v>68.421049999999994</v>
      </c>
      <c r="G863" s="149"/>
      <c r="H863" s="149"/>
      <c r="I863" s="125"/>
      <c r="J863" s="125"/>
      <c r="K863" s="137" t="s">
        <v>310</v>
      </c>
      <c r="L863" s="137" t="s">
        <v>310</v>
      </c>
      <c r="M863" s="137" t="s">
        <v>310</v>
      </c>
      <c r="N863" s="137" t="s">
        <v>310</v>
      </c>
      <c r="O863" s="137" t="s">
        <v>310</v>
      </c>
      <c r="P863" s="137" t="s">
        <v>310</v>
      </c>
      <c r="Q863" s="137" t="s">
        <v>310</v>
      </c>
      <c r="R863" s="137" t="s">
        <v>310</v>
      </c>
      <c r="S863" s="137" t="s">
        <v>310</v>
      </c>
      <c r="T863" s="137" t="s">
        <v>310</v>
      </c>
      <c r="U863" s="137" t="s">
        <v>310</v>
      </c>
      <c r="V863" s="137" t="s">
        <v>310</v>
      </c>
      <c r="W863" s="137" t="s">
        <v>310</v>
      </c>
      <c r="X863" s="137" t="s">
        <v>310</v>
      </c>
      <c r="Y863" s="137" t="s">
        <v>310</v>
      </c>
      <c r="Z863" s="137" t="s">
        <v>310</v>
      </c>
      <c r="AA863" s="137" t="s">
        <v>310</v>
      </c>
      <c r="AB863" s="137" t="s">
        <v>310</v>
      </c>
      <c r="AC863" s="137" t="s">
        <v>310</v>
      </c>
      <c r="AD863" s="137" t="s">
        <v>310</v>
      </c>
    </row>
    <row r="864" spans="1:30" s="62" customFormat="1" ht="12.75" x14ac:dyDescent="0.2">
      <c r="A864" s="138" t="s">
        <v>11</v>
      </c>
      <c r="B864" s="138"/>
      <c r="C864" s="21">
        <f t="shared" si="150"/>
        <v>0</v>
      </c>
      <c r="D864" s="21">
        <v>0</v>
      </c>
      <c r="E864" s="21">
        <v>0</v>
      </c>
      <c r="F864" s="21">
        <v>0</v>
      </c>
      <c r="G864" s="149"/>
      <c r="H864" s="149"/>
      <c r="I864" s="125"/>
      <c r="J864" s="125"/>
      <c r="K864" s="137" t="s">
        <v>310</v>
      </c>
      <c r="L864" s="137" t="s">
        <v>310</v>
      </c>
      <c r="M864" s="137" t="s">
        <v>310</v>
      </c>
      <c r="N864" s="137" t="s">
        <v>310</v>
      </c>
      <c r="O864" s="137" t="s">
        <v>310</v>
      </c>
      <c r="P864" s="137" t="s">
        <v>310</v>
      </c>
      <c r="Q864" s="137" t="s">
        <v>310</v>
      </c>
      <c r="R864" s="137" t="s">
        <v>310</v>
      </c>
      <c r="S864" s="137" t="s">
        <v>310</v>
      </c>
      <c r="T864" s="137" t="s">
        <v>310</v>
      </c>
      <c r="U864" s="137" t="s">
        <v>310</v>
      </c>
      <c r="V864" s="137" t="s">
        <v>310</v>
      </c>
      <c r="W864" s="137" t="s">
        <v>310</v>
      </c>
      <c r="X864" s="137" t="s">
        <v>310</v>
      </c>
      <c r="Y864" s="137" t="s">
        <v>310</v>
      </c>
      <c r="Z864" s="137" t="s">
        <v>310</v>
      </c>
      <c r="AA864" s="137" t="s">
        <v>310</v>
      </c>
      <c r="AB864" s="137" t="s">
        <v>310</v>
      </c>
      <c r="AC864" s="137" t="s">
        <v>310</v>
      </c>
      <c r="AD864" s="137" t="s">
        <v>310</v>
      </c>
    </row>
    <row r="865" spans="1:30" s="62" customFormat="1" ht="24" customHeight="1" x14ac:dyDescent="0.2">
      <c r="A865" s="138" t="s">
        <v>12</v>
      </c>
      <c r="B865" s="138"/>
      <c r="C865" s="21">
        <f t="shared" si="150"/>
        <v>0</v>
      </c>
      <c r="D865" s="21">
        <v>0</v>
      </c>
      <c r="E865" s="21">
        <v>0</v>
      </c>
      <c r="F865" s="21">
        <v>0</v>
      </c>
      <c r="G865" s="149"/>
      <c r="H865" s="149"/>
      <c r="I865" s="125"/>
      <c r="J865" s="125"/>
      <c r="K865" s="137" t="s">
        <v>310</v>
      </c>
      <c r="L865" s="137" t="s">
        <v>310</v>
      </c>
      <c r="M865" s="137" t="s">
        <v>310</v>
      </c>
      <c r="N865" s="137" t="s">
        <v>310</v>
      </c>
      <c r="O865" s="137" t="s">
        <v>310</v>
      </c>
      <c r="P865" s="137" t="s">
        <v>310</v>
      </c>
      <c r="Q865" s="137" t="s">
        <v>310</v>
      </c>
      <c r="R865" s="137" t="s">
        <v>310</v>
      </c>
      <c r="S865" s="137" t="s">
        <v>310</v>
      </c>
      <c r="T865" s="137" t="s">
        <v>310</v>
      </c>
      <c r="U865" s="137" t="s">
        <v>310</v>
      </c>
      <c r="V865" s="137" t="s">
        <v>310</v>
      </c>
      <c r="W865" s="137" t="s">
        <v>310</v>
      </c>
      <c r="X865" s="137" t="s">
        <v>310</v>
      </c>
      <c r="Y865" s="137" t="s">
        <v>310</v>
      </c>
      <c r="Z865" s="137" t="s">
        <v>310</v>
      </c>
      <c r="AA865" s="137" t="s">
        <v>310</v>
      </c>
      <c r="AB865" s="137" t="s">
        <v>310</v>
      </c>
      <c r="AC865" s="137" t="s">
        <v>310</v>
      </c>
      <c r="AD865" s="137" t="s">
        <v>310</v>
      </c>
    </row>
    <row r="866" spans="1:30" s="62" customFormat="1" ht="12" customHeight="1" x14ac:dyDescent="0.2">
      <c r="A866" s="139" t="s">
        <v>256</v>
      </c>
      <c r="B866" s="140"/>
      <c r="C866" s="21">
        <f t="shared" si="150"/>
        <v>0</v>
      </c>
      <c r="D866" s="21">
        <v>0</v>
      </c>
      <c r="E866" s="21">
        <v>0</v>
      </c>
      <c r="F866" s="21">
        <v>0</v>
      </c>
      <c r="G866" s="149"/>
      <c r="H866" s="149"/>
      <c r="I866" s="125"/>
      <c r="J866" s="125"/>
      <c r="K866" s="137"/>
      <c r="L866" s="137"/>
      <c r="M866" s="137"/>
      <c r="N866" s="137"/>
      <c r="O866" s="137"/>
      <c r="P866" s="137"/>
      <c r="Q866" s="137"/>
      <c r="R866" s="137"/>
      <c r="S866" s="137"/>
      <c r="T866" s="137"/>
      <c r="U866" s="137"/>
      <c r="V866" s="137"/>
      <c r="W866" s="137"/>
      <c r="X866" s="137"/>
      <c r="Y866" s="137"/>
      <c r="Z866" s="137"/>
      <c r="AA866" s="137"/>
      <c r="AB866" s="137"/>
      <c r="AC866" s="137"/>
      <c r="AD866" s="137"/>
    </row>
    <row r="867" spans="1:30" s="62" customFormat="1" ht="12.75" customHeight="1" x14ac:dyDescent="0.2">
      <c r="A867" s="138" t="s">
        <v>257</v>
      </c>
      <c r="B867" s="138"/>
      <c r="C867" s="21">
        <f t="shared" si="150"/>
        <v>0</v>
      </c>
      <c r="D867" s="21">
        <v>0</v>
      </c>
      <c r="E867" s="21">
        <v>0</v>
      </c>
      <c r="F867" s="21">
        <v>0</v>
      </c>
      <c r="G867" s="149"/>
      <c r="H867" s="149"/>
      <c r="I867" s="126"/>
      <c r="J867" s="126"/>
      <c r="K867" s="137" t="s">
        <v>310</v>
      </c>
      <c r="L867" s="137" t="s">
        <v>310</v>
      </c>
      <c r="M867" s="137" t="s">
        <v>310</v>
      </c>
      <c r="N867" s="137" t="s">
        <v>310</v>
      </c>
      <c r="O867" s="137" t="s">
        <v>310</v>
      </c>
      <c r="P867" s="137" t="s">
        <v>310</v>
      </c>
      <c r="Q867" s="137" t="s">
        <v>310</v>
      </c>
      <c r="R867" s="137" t="s">
        <v>310</v>
      </c>
      <c r="S867" s="137" t="s">
        <v>310</v>
      </c>
      <c r="T867" s="137" t="s">
        <v>310</v>
      </c>
      <c r="U867" s="137" t="s">
        <v>310</v>
      </c>
      <c r="V867" s="137" t="s">
        <v>310</v>
      </c>
      <c r="W867" s="137" t="s">
        <v>310</v>
      </c>
      <c r="X867" s="137" t="s">
        <v>310</v>
      </c>
      <c r="Y867" s="137" t="s">
        <v>310</v>
      </c>
      <c r="Z867" s="137" t="s">
        <v>310</v>
      </c>
      <c r="AA867" s="137" t="s">
        <v>310</v>
      </c>
      <c r="AB867" s="137" t="s">
        <v>310</v>
      </c>
      <c r="AC867" s="137" t="s">
        <v>310</v>
      </c>
      <c r="AD867" s="137" t="s">
        <v>310</v>
      </c>
    </row>
    <row r="868" spans="1:30" s="62" customFormat="1" ht="45.75" customHeight="1" x14ac:dyDescent="0.2">
      <c r="A868" s="75" t="s">
        <v>254</v>
      </c>
      <c r="B868" s="157" t="s">
        <v>314</v>
      </c>
      <c r="C868" s="157"/>
      <c r="D868" s="157"/>
      <c r="E868" s="157"/>
      <c r="F868" s="157"/>
      <c r="G868" s="149" t="s">
        <v>616</v>
      </c>
      <c r="H868" s="149" t="s">
        <v>310</v>
      </c>
      <c r="I868" s="111" t="s">
        <v>310</v>
      </c>
      <c r="J868" s="111" t="s">
        <v>310</v>
      </c>
      <c r="K868" s="137"/>
      <c r="L868" s="137"/>
      <c r="M868" s="137"/>
      <c r="N868" s="137"/>
      <c r="O868" s="137" t="s">
        <v>310</v>
      </c>
      <c r="P868" s="137" t="s">
        <v>310</v>
      </c>
      <c r="Q868" s="137" t="s">
        <v>310</v>
      </c>
      <c r="R868" s="137" t="s">
        <v>310</v>
      </c>
      <c r="S868" s="137" t="s">
        <v>310</v>
      </c>
      <c r="T868" s="137" t="s">
        <v>310</v>
      </c>
      <c r="U868" s="137" t="s">
        <v>310</v>
      </c>
      <c r="V868" s="137" t="s">
        <v>310</v>
      </c>
      <c r="W868" s="137"/>
      <c r="X868" s="137" t="s">
        <v>310</v>
      </c>
      <c r="Y868" s="137" t="s">
        <v>310</v>
      </c>
      <c r="Z868" s="137" t="s">
        <v>310</v>
      </c>
      <c r="AA868" s="137"/>
      <c r="AB868" s="137" t="s">
        <v>310</v>
      </c>
      <c r="AC868" s="137" t="s">
        <v>310</v>
      </c>
      <c r="AD868" s="137" t="s">
        <v>310</v>
      </c>
    </row>
    <row r="869" spans="1:30" s="62" customFormat="1" ht="12.75" x14ac:dyDescent="0.2">
      <c r="A869" s="138" t="s">
        <v>13</v>
      </c>
      <c r="B869" s="138"/>
      <c r="C869" s="21">
        <f t="shared" ref="C869:C875" si="152">SUM(D869:F869)</f>
        <v>0</v>
      </c>
      <c r="D869" s="21">
        <f t="shared" ref="D869:F869" si="153">SUM(D870:D875)</f>
        <v>0</v>
      </c>
      <c r="E869" s="21">
        <f t="shared" si="153"/>
        <v>0</v>
      </c>
      <c r="F869" s="21">
        <f t="shared" si="153"/>
        <v>0</v>
      </c>
      <c r="G869" s="149"/>
      <c r="H869" s="149"/>
      <c r="I869" s="125"/>
      <c r="J869" s="125"/>
      <c r="K869" s="137"/>
      <c r="L869" s="137"/>
      <c r="M869" s="137"/>
      <c r="N869" s="137"/>
      <c r="O869" s="137" t="s">
        <v>310</v>
      </c>
      <c r="P869" s="137" t="s">
        <v>310</v>
      </c>
      <c r="Q869" s="137" t="s">
        <v>310</v>
      </c>
      <c r="R869" s="137" t="s">
        <v>310</v>
      </c>
      <c r="S869" s="137" t="s">
        <v>310</v>
      </c>
      <c r="T869" s="137" t="s">
        <v>310</v>
      </c>
      <c r="U869" s="137" t="s">
        <v>310</v>
      </c>
      <c r="V869" s="137" t="s">
        <v>310</v>
      </c>
      <c r="W869" s="137"/>
      <c r="X869" s="137" t="s">
        <v>310</v>
      </c>
      <c r="Y869" s="137" t="s">
        <v>310</v>
      </c>
      <c r="Z869" s="137" t="s">
        <v>310</v>
      </c>
      <c r="AA869" s="137"/>
      <c r="AB869" s="137" t="s">
        <v>310</v>
      </c>
      <c r="AC869" s="137" t="s">
        <v>310</v>
      </c>
      <c r="AD869" s="137" t="s">
        <v>310</v>
      </c>
    </row>
    <row r="870" spans="1:30" s="62" customFormat="1" ht="12.75" x14ac:dyDescent="0.2">
      <c r="A870" s="138" t="s">
        <v>3</v>
      </c>
      <c r="B870" s="138"/>
      <c r="C870" s="21">
        <f t="shared" si="152"/>
        <v>0</v>
      </c>
      <c r="D870" s="21">
        <v>0</v>
      </c>
      <c r="E870" s="21">
        <v>0</v>
      </c>
      <c r="F870" s="21">
        <v>0</v>
      </c>
      <c r="G870" s="149"/>
      <c r="H870" s="149"/>
      <c r="I870" s="125"/>
      <c r="J870" s="125"/>
      <c r="K870" s="137"/>
      <c r="L870" s="137"/>
      <c r="M870" s="137"/>
      <c r="N870" s="137"/>
      <c r="O870" s="137" t="s">
        <v>310</v>
      </c>
      <c r="P870" s="137" t="s">
        <v>310</v>
      </c>
      <c r="Q870" s="137" t="s">
        <v>310</v>
      </c>
      <c r="R870" s="137" t="s">
        <v>310</v>
      </c>
      <c r="S870" s="137" t="s">
        <v>310</v>
      </c>
      <c r="T870" s="137" t="s">
        <v>310</v>
      </c>
      <c r="U870" s="137" t="s">
        <v>310</v>
      </c>
      <c r="V870" s="137" t="s">
        <v>310</v>
      </c>
      <c r="W870" s="137"/>
      <c r="X870" s="137" t="s">
        <v>310</v>
      </c>
      <c r="Y870" s="137" t="s">
        <v>310</v>
      </c>
      <c r="Z870" s="137" t="s">
        <v>310</v>
      </c>
      <c r="AA870" s="137"/>
      <c r="AB870" s="137" t="s">
        <v>310</v>
      </c>
      <c r="AC870" s="137" t="s">
        <v>310</v>
      </c>
      <c r="AD870" s="137" t="s">
        <v>310</v>
      </c>
    </row>
    <row r="871" spans="1:30" s="62" customFormat="1" ht="12.75" customHeight="1" x14ac:dyDescent="0.2">
      <c r="A871" s="138" t="s">
        <v>10</v>
      </c>
      <c r="B871" s="138"/>
      <c r="C871" s="21">
        <f t="shared" si="152"/>
        <v>0</v>
      </c>
      <c r="D871" s="21">
        <v>0</v>
      </c>
      <c r="E871" s="21">
        <v>0</v>
      </c>
      <c r="F871" s="21">
        <v>0</v>
      </c>
      <c r="G871" s="149"/>
      <c r="H871" s="149"/>
      <c r="I871" s="125"/>
      <c r="J871" s="125"/>
      <c r="K871" s="137"/>
      <c r="L871" s="137"/>
      <c r="M871" s="137"/>
      <c r="N871" s="137"/>
      <c r="O871" s="137" t="s">
        <v>310</v>
      </c>
      <c r="P871" s="137" t="s">
        <v>310</v>
      </c>
      <c r="Q871" s="137" t="s">
        <v>310</v>
      </c>
      <c r="R871" s="137" t="s">
        <v>310</v>
      </c>
      <c r="S871" s="137" t="s">
        <v>310</v>
      </c>
      <c r="T871" s="137" t="s">
        <v>310</v>
      </c>
      <c r="U871" s="137" t="s">
        <v>310</v>
      </c>
      <c r="V871" s="137" t="s">
        <v>310</v>
      </c>
      <c r="W871" s="137"/>
      <c r="X871" s="137" t="s">
        <v>310</v>
      </c>
      <c r="Y871" s="137" t="s">
        <v>310</v>
      </c>
      <c r="Z871" s="137" t="s">
        <v>310</v>
      </c>
      <c r="AA871" s="137"/>
      <c r="AB871" s="137" t="s">
        <v>310</v>
      </c>
      <c r="AC871" s="137" t="s">
        <v>310</v>
      </c>
      <c r="AD871" s="137" t="s">
        <v>310</v>
      </c>
    </row>
    <row r="872" spans="1:30" s="62" customFormat="1" ht="12.75" x14ac:dyDescent="0.2">
      <c r="A872" s="138" t="s">
        <v>11</v>
      </c>
      <c r="B872" s="138"/>
      <c r="C872" s="21">
        <f t="shared" si="152"/>
        <v>0</v>
      </c>
      <c r="D872" s="21">
        <v>0</v>
      </c>
      <c r="E872" s="21">
        <v>0</v>
      </c>
      <c r="F872" s="21">
        <v>0</v>
      </c>
      <c r="G872" s="149"/>
      <c r="H872" s="149"/>
      <c r="I872" s="125"/>
      <c r="J872" s="125"/>
      <c r="K872" s="137"/>
      <c r="L872" s="137"/>
      <c r="M872" s="137"/>
      <c r="N872" s="137"/>
      <c r="O872" s="137" t="s">
        <v>310</v>
      </c>
      <c r="P872" s="137" t="s">
        <v>310</v>
      </c>
      <c r="Q872" s="137" t="s">
        <v>310</v>
      </c>
      <c r="R872" s="137" t="s">
        <v>310</v>
      </c>
      <c r="S872" s="137" t="s">
        <v>310</v>
      </c>
      <c r="T872" s="137" t="s">
        <v>310</v>
      </c>
      <c r="U872" s="137" t="s">
        <v>310</v>
      </c>
      <c r="V872" s="137" t="s">
        <v>310</v>
      </c>
      <c r="W872" s="137"/>
      <c r="X872" s="137" t="s">
        <v>310</v>
      </c>
      <c r="Y872" s="137" t="s">
        <v>310</v>
      </c>
      <c r="Z872" s="137" t="s">
        <v>310</v>
      </c>
      <c r="AA872" s="137"/>
      <c r="AB872" s="137" t="s">
        <v>310</v>
      </c>
      <c r="AC872" s="137" t="s">
        <v>310</v>
      </c>
      <c r="AD872" s="137" t="s">
        <v>310</v>
      </c>
    </row>
    <row r="873" spans="1:30" s="62" customFormat="1" ht="23.45" customHeight="1" x14ac:dyDescent="0.2">
      <c r="A873" s="138" t="s">
        <v>12</v>
      </c>
      <c r="B873" s="138"/>
      <c r="C873" s="21">
        <f t="shared" si="152"/>
        <v>0</v>
      </c>
      <c r="D873" s="21">
        <v>0</v>
      </c>
      <c r="E873" s="21">
        <v>0</v>
      </c>
      <c r="F873" s="21">
        <v>0</v>
      </c>
      <c r="G873" s="149"/>
      <c r="H873" s="149"/>
      <c r="I873" s="125"/>
      <c r="J873" s="125"/>
      <c r="K873" s="137"/>
      <c r="L873" s="137"/>
      <c r="M873" s="137"/>
      <c r="N873" s="137"/>
      <c r="O873" s="137" t="s">
        <v>310</v>
      </c>
      <c r="P873" s="137" t="s">
        <v>310</v>
      </c>
      <c r="Q873" s="137" t="s">
        <v>310</v>
      </c>
      <c r="R873" s="137" t="s">
        <v>310</v>
      </c>
      <c r="S873" s="137" t="s">
        <v>310</v>
      </c>
      <c r="T873" s="137" t="s">
        <v>310</v>
      </c>
      <c r="U873" s="137" t="s">
        <v>310</v>
      </c>
      <c r="V873" s="137" t="s">
        <v>310</v>
      </c>
      <c r="W873" s="137"/>
      <c r="X873" s="137" t="s">
        <v>310</v>
      </c>
      <c r="Y873" s="137" t="s">
        <v>310</v>
      </c>
      <c r="Z873" s="137" t="s">
        <v>310</v>
      </c>
      <c r="AA873" s="137"/>
      <c r="AB873" s="137" t="s">
        <v>310</v>
      </c>
      <c r="AC873" s="137" t="s">
        <v>310</v>
      </c>
      <c r="AD873" s="137" t="s">
        <v>310</v>
      </c>
    </row>
    <row r="874" spans="1:30" s="62" customFormat="1" ht="12" customHeight="1" x14ac:dyDescent="0.2">
      <c r="A874" s="138" t="s">
        <v>256</v>
      </c>
      <c r="B874" s="138"/>
      <c r="C874" s="21">
        <f t="shared" si="152"/>
        <v>0</v>
      </c>
      <c r="D874" s="21">
        <v>0</v>
      </c>
      <c r="E874" s="21">
        <v>0</v>
      </c>
      <c r="F874" s="21">
        <v>0</v>
      </c>
      <c r="G874" s="149"/>
      <c r="H874" s="149"/>
      <c r="I874" s="125"/>
      <c r="J874" s="125"/>
      <c r="K874" s="137"/>
      <c r="L874" s="137"/>
      <c r="M874" s="137"/>
      <c r="N874" s="137"/>
      <c r="O874" s="137"/>
      <c r="P874" s="137"/>
      <c r="Q874" s="137"/>
      <c r="R874" s="137"/>
      <c r="S874" s="137"/>
      <c r="T874" s="137"/>
      <c r="U874" s="137"/>
      <c r="V874" s="137"/>
      <c r="W874" s="137"/>
      <c r="X874" s="137"/>
      <c r="Y874" s="137"/>
      <c r="Z874" s="137"/>
      <c r="AA874" s="137"/>
      <c r="AB874" s="137"/>
      <c r="AC874" s="137"/>
      <c r="AD874" s="137"/>
    </row>
    <row r="875" spans="1:30" s="62" customFormat="1" ht="12.75" customHeight="1" x14ac:dyDescent="0.2">
      <c r="A875" s="138" t="s">
        <v>257</v>
      </c>
      <c r="B875" s="138"/>
      <c r="C875" s="21">
        <f t="shared" si="152"/>
        <v>0</v>
      </c>
      <c r="D875" s="21">
        <v>0</v>
      </c>
      <c r="E875" s="21">
        <v>0</v>
      </c>
      <c r="F875" s="21">
        <v>0</v>
      </c>
      <c r="G875" s="149"/>
      <c r="H875" s="149"/>
      <c r="I875" s="126"/>
      <c r="J875" s="126"/>
      <c r="K875" s="137"/>
      <c r="L875" s="137"/>
      <c r="M875" s="137"/>
      <c r="N875" s="137"/>
      <c r="O875" s="137" t="s">
        <v>310</v>
      </c>
      <c r="P875" s="137" t="s">
        <v>310</v>
      </c>
      <c r="Q875" s="137" t="s">
        <v>310</v>
      </c>
      <c r="R875" s="137" t="s">
        <v>310</v>
      </c>
      <c r="S875" s="137" t="s">
        <v>310</v>
      </c>
      <c r="T875" s="137" t="s">
        <v>310</v>
      </c>
      <c r="U875" s="137" t="s">
        <v>310</v>
      </c>
      <c r="V875" s="137" t="s">
        <v>310</v>
      </c>
      <c r="W875" s="137"/>
      <c r="X875" s="137" t="s">
        <v>310</v>
      </c>
      <c r="Y875" s="137" t="s">
        <v>310</v>
      </c>
      <c r="Z875" s="137" t="s">
        <v>310</v>
      </c>
      <c r="AA875" s="137"/>
      <c r="AB875" s="137" t="s">
        <v>310</v>
      </c>
      <c r="AC875" s="137" t="s">
        <v>310</v>
      </c>
      <c r="AD875" s="137" t="s">
        <v>310</v>
      </c>
    </row>
    <row r="876" spans="1:30" s="62" customFormat="1" ht="39" customHeight="1" x14ac:dyDescent="0.2">
      <c r="A876" s="116" t="s">
        <v>537</v>
      </c>
      <c r="B876" s="117"/>
      <c r="C876" s="117"/>
      <c r="D876" s="117"/>
      <c r="E876" s="117"/>
      <c r="F876" s="117"/>
      <c r="G876" s="117"/>
      <c r="H876" s="117"/>
      <c r="I876" s="117"/>
      <c r="J876" s="156"/>
      <c r="K876" s="93"/>
      <c r="L876" s="93"/>
      <c r="M876" s="93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4"/>
      <c r="Z876" s="94"/>
      <c r="AA876" s="94"/>
      <c r="AB876" s="94"/>
      <c r="AC876" s="94"/>
      <c r="AD876" s="93"/>
    </row>
    <row r="877" spans="1:30" s="62" customFormat="1" ht="33.75" customHeight="1" x14ac:dyDescent="0.2">
      <c r="A877" s="75" t="s">
        <v>194</v>
      </c>
      <c r="B877" s="147" t="s">
        <v>289</v>
      </c>
      <c r="C877" s="148"/>
      <c r="D877" s="148"/>
      <c r="E877" s="148"/>
      <c r="F877" s="148"/>
      <c r="G877" s="149" t="s">
        <v>616</v>
      </c>
      <c r="H877" s="149" t="s">
        <v>175</v>
      </c>
      <c r="I877" s="111" t="s">
        <v>594</v>
      </c>
      <c r="J877" s="111" t="s">
        <v>595</v>
      </c>
      <c r="K877" s="137"/>
      <c r="L877" s="137"/>
      <c r="M877" s="137"/>
      <c r="N877" s="137"/>
      <c r="O877" s="137" t="s">
        <v>310</v>
      </c>
      <c r="P877" s="137" t="s">
        <v>310</v>
      </c>
      <c r="Q877" s="137" t="s">
        <v>310</v>
      </c>
      <c r="R877" s="137" t="s">
        <v>310</v>
      </c>
      <c r="S877" s="137" t="s">
        <v>310</v>
      </c>
      <c r="T877" s="137" t="s">
        <v>310</v>
      </c>
      <c r="U877" s="137" t="s">
        <v>310</v>
      </c>
      <c r="V877" s="137" t="s">
        <v>310</v>
      </c>
      <c r="W877" s="137"/>
      <c r="X877" s="137" t="s">
        <v>310</v>
      </c>
      <c r="Y877" s="137" t="s">
        <v>310</v>
      </c>
      <c r="Z877" s="137" t="s">
        <v>310</v>
      </c>
      <c r="AA877" s="137"/>
      <c r="AB877" s="137" t="s">
        <v>310</v>
      </c>
      <c r="AC877" s="137" t="s">
        <v>310</v>
      </c>
      <c r="AD877" s="137" t="s">
        <v>310</v>
      </c>
    </row>
    <row r="878" spans="1:30" s="62" customFormat="1" ht="12.75" x14ac:dyDescent="0.2">
      <c r="A878" s="138" t="s">
        <v>13</v>
      </c>
      <c r="B878" s="138"/>
      <c r="C878" s="21">
        <f t="shared" ref="C878:C884" si="154">SUM(D878:F878)</f>
        <v>4423.8067688888887</v>
      </c>
      <c r="D878" s="21">
        <f t="shared" ref="D878:F878" si="155">SUM(D879:D884)</f>
        <v>4225.0309888888887</v>
      </c>
      <c r="E878" s="21">
        <f t="shared" si="155"/>
        <v>99.387889999999999</v>
      </c>
      <c r="F878" s="21">
        <f t="shared" si="155"/>
        <v>99.387889999999999</v>
      </c>
      <c r="G878" s="149"/>
      <c r="H878" s="149"/>
      <c r="I878" s="125"/>
      <c r="J878" s="125"/>
      <c r="K878" s="137"/>
      <c r="L878" s="137"/>
      <c r="M878" s="137"/>
      <c r="N878" s="137"/>
      <c r="O878" s="137" t="s">
        <v>310</v>
      </c>
      <c r="P878" s="137" t="s">
        <v>310</v>
      </c>
      <c r="Q878" s="137" t="s">
        <v>310</v>
      </c>
      <c r="R878" s="137" t="s">
        <v>310</v>
      </c>
      <c r="S878" s="137" t="s">
        <v>310</v>
      </c>
      <c r="T878" s="137" t="s">
        <v>310</v>
      </c>
      <c r="U878" s="137" t="s">
        <v>310</v>
      </c>
      <c r="V878" s="137" t="s">
        <v>310</v>
      </c>
      <c r="W878" s="137"/>
      <c r="X878" s="137" t="s">
        <v>310</v>
      </c>
      <c r="Y878" s="137" t="s">
        <v>310</v>
      </c>
      <c r="Z878" s="137" t="s">
        <v>310</v>
      </c>
      <c r="AA878" s="137"/>
      <c r="AB878" s="137" t="s">
        <v>310</v>
      </c>
      <c r="AC878" s="137" t="s">
        <v>310</v>
      </c>
      <c r="AD878" s="137" t="s">
        <v>310</v>
      </c>
    </row>
    <row r="879" spans="1:30" s="62" customFormat="1" ht="12.75" x14ac:dyDescent="0.2">
      <c r="A879" s="138" t="s">
        <v>3</v>
      </c>
      <c r="B879" s="138"/>
      <c r="C879" s="21">
        <f t="shared" si="154"/>
        <v>0</v>
      </c>
      <c r="D879" s="21">
        <f>D887+D895</f>
        <v>0</v>
      </c>
      <c r="E879" s="21">
        <f t="shared" ref="E879:F879" si="156">E887+E895</f>
        <v>0</v>
      </c>
      <c r="F879" s="21">
        <f t="shared" si="156"/>
        <v>0</v>
      </c>
      <c r="G879" s="149"/>
      <c r="H879" s="149"/>
      <c r="I879" s="125"/>
      <c r="J879" s="125"/>
      <c r="K879" s="137"/>
      <c r="L879" s="137"/>
      <c r="M879" s="137"/>
      <c r="N879" s="137"/>
      <c r="O879" s="137" t="s">
        <v>310</v>
      </c>
      <c r="P879" s="137" t="s">
        <v>310</v>
      </c>
      <c r="Q879" s="137" t="s">
        <v>310</v>
      </c>
      <c r="R879" s="137" t="s">
        <v>310</v>
      </c>
      <c r="S879" s="137" t="s">
        <v>310</v>
      </c>
      <c r="T879" s="137" t="s">
        <v>310</v>
      </c>
      <c r="U879" s="137" t="s">
        <v>310</v>
      </c>
      <c r="V879" s="137" t="s">
        <v>310</v>
      </c>
      <c r="W879" s="137"/>
      <c r="X879" s="137" t="s">
        <v>310</v>
      </c>
      <c r="Y879" s="137" t="s">
        <v>310</v>
      </c>
      <c r="Z879" s="137" t="s">
        <v>310</v>
      </c>
      <c r="AA879" s="137"/>
      <c r="AB879" s="137" t="s">
        <v>310</v>
      </c>
      <c r="AC879" s="137" t="s">
        <v>310</v>
      </c>
      <c r="AD879" s="137" t="s">
        <v>310</v>
      </c>
    </row>
    <row r="880" spans="1:30" s="62" customFormat="1" ht="12.75" customHeight="1" x14ac:dyDescent="0.2">
      <c r="A880" s="138" t="s">
        <v>10</v>
      </c>
      <c r="B880" s="138"/>
      <c r="C880" s="21">
        <f t="shared" si="154"/>
        <v>4132.7636700000003</v>
      </c>
      <c r="D880" s="21">
        <f t="shared" ref="D880:F884" si="157">D888+D896</f>
        <v>3933.9878899999999</v>
      </c>
      <c r="E880" s="21">
        <f t="shared" si="157"/>
        <v>99.387889999999999</v>
      </c>
      <c r="F880" s="21">
        <f t="shared" si="157"/>
        <v>99.387889999999999</v>
      </c>
      <c r="G880" s="149"/>
      <c r="H880" s="149"/>
      <c r="I880" s="125"/>
      <c r="J880" s="125"/>
      <c r="K880" s="137"/>
      <c r="L880" s="137"/>
      <c r="M880" s="137"/>
      <c r="N880" s="137"/>
      <c r="O880" s="137" t="s">
        <v>310</v>
      </c>
      <c r="P880" s="137" t="s">
        <v>310</v>
      </c>
      <c r="Q880" s="137" t="s">
        <v>310</v>
      </c>
      <c r="R880" s="137" t="s">
        <v>310</v>
      </c>
      <c r="S880" s="137" t="s">
        <v>310</v>
      </c>
      <c r="T880" s="137" t="s">
        <v>310</v>
      </c>
      <c r="U880" s="137" t="s">
        <v>310</v>
      </c>
      <c r="V880" s="137" t="s">
        <v>310</v>
      </c>
      <c r="W880" s="137"/>
      <c r="X880" s="137" t="s">
        <v>310</v>
      </c>
      <c r="Y880" s="137" t="s">
        <v>310</v>
      </c>
      <c r="Z880" s="137" t="s">
        <v>310</v>
      </c>
      <c r="AA880" s="137"/>
      <c r="AB880" s="137" t="s">
        <v>310</v>
      </c>
      <c r="AC880" s="137" t="s">
        <v>310</v>
      </c>
      <c r="AD880" s="137" t="s">
        <v>310</v>
      </c>
    </row>
    <row r="881" spans="1:30" s="62" customFormat="1" ht="12.75" x14ac:dyDescent="0.2">
      <c r="A881" s="138" t="s">
        <v>11</v>
      </c>
      <c r="B881" s="138"/>
      <c r="C881" s="21">
        <f t="shared" si="154"/>
        <v>291.04309888888889</v>
      </c>
      <c r="D881" s="21">
        <f t="shared" si="157"/>
        <v>291.04309888888889</v>
      </c>
      <c r="E881" s="21">
        <f t="shared" si="157"/>
        <v>0</v>
      </c>
      <c r="F881" s="21">
        <f t="shared" si="157"/>
        <v>0</v>
      </c>
      <c r="G881" s="149"/>
      <c r="H881" s="149"/>
      <c r="I881" s="125"/>
      <c r="J881" s="125"/>
      <c r="K881" s="137"/>
      <c r="L881" s="137"/>
      <c r="M881" s="137"/>
      <c r="N881" s="137"/>
      <c r="O881" s="137" t="s">
        <v>310</v>
      </c>
      <c r="P881" s="137" t="s">
        <v>310</v>
      </c>
      <c r="Q881" s="137" t="s">
        <v>310</v>
      </c>
      <c r="R881" s="137" t="s">
        <v>310</v>
      </c>
      <c r="S881" s="137" t="s">
        <v>310</v>
      </c>
      <c r="T881" s="137" t="s">
        <v>310</v>
      </c>
      <c r="U881" s="137" t="s">
        <v>310</v>
      </c>
      <c r="V881" s="137" t="s">
        <v>310</v>
      </c>
      <c r="W881" s="137"/>
      <c r="X881" s="137" t="s">
        <v>310</v>
      </c>
      <c r="Y881" s="137" t="s">
        <v>310</v>
      </c>
      <c r="Z881" s="137" t="s">
        <v>310</v>
      </c>
      <c r="AA881" s="137"/>
      <c r="AB881" s="137" t="s">
        <v>310</v>
      </c>
      <c r="AC881" s="137" t="s">
        <v>310</v>
      </c>
      <c r="AD881" s="137" t="s">
        <v>310</v>
      </c>
    </row>
    <row r="882" spans="1:30" s="62" customFormat="1" ht="18.75" customHeight="1" x14ac:dyDescent="0.2">
      <c r="A882" s="138" t="s">
        <v>12</v>
      </c>
      <c r="B882" s="138"/>
      <c r="C882" s="21">
        <f t="shared" si="154"/>
        <v>0</v>
      </c>
      <c r="D882" s="21">
        <f t="shared" si="157"/>
        <v>0</v>
      </c>
      <c r="E882" s="21">
        <f t="shared" si="157"/>
        <v>0</v>
      </c>
      <c r="F882" s="21">
        <f t="shared" si="157"/>
        <v>0</v>
      </c>
      <c r="G882" s="149"/>
      <c r="H882" s="149"/>
      <c r="I882" s="125"/>
      <c r="J882" s="125"/>
      <c r="K882" s="137"/>
      <c r="L882" s="137"/>
      <c r="M882" s="137"/>
      <c r="N882" s="137"/>
      <c r="O882" s="137" t="s">
        <v>310</v>
      </c>
      <c r="P882" s="137" t="s">
        <v>310</v>
      </c>
      <c r="Q882" s="137" t="s">
        <v>310</v>
      </c>
      <c r="R882" s="137" t="s">
        <v>310</v>
      </c>
      <c r="S882" s="137" t="s">
        <v>310</v>
      </c>
      <c r="T882" s="137" t="s">
        <v>310</v>
      </c>
      <c r="U882" s="137" t="s">
        <v>310</v>
      </c>
      <c r="V882" s="137" t="s">
        <v>310</v>
      </c>
      <c r="W882" s="137"/>
      <c r="X882" s="137" t="s">
        <v>310</v>
      </c>
      <c r="Y882" s="137" t="s">
        <v>310</v>
      </c>
      <c r="Z882" s="137" t="s">
        <v>310</v>
      </c>
      <c r="AA882" s="137"/>
      <c r="AB882" s="137" t="s">
        <v>310</v>
      </c>
      <c r="AC882" s="137" t="s">
        <v>310</v>
      </c>
      <c r="AD882" s="137" t="s">
        <v>310</v>
      </c>
    </row>
    <row r="883" spans="1:30" s="62" customFormat="1" ht="12" customHeight="1" x14ac:dyDescent="0.2">
      <c r="A883" s="139" t="s">
        <v>256</v>
      </c>
      <c r="B883" s="140"/>
      <c r="C883" s="21">
        <f t="shared" si="154"/>
        <v>0</v>
      </c>
      <c r="D883" s="21">
        <f t="shared" si="157"/>
        <v>0</v>
      </c>
      <c r="E883" s="21">
        <f t="shared" si="157"/>
        <v>0</v>
      </c>
      <c r="F883" s="21">
        <f t="shared" si="157"/>
        <v>0</v>
      </c>
      <c r="G883" s="149"/>
      <c r="H883" s="149"/>
      <c r="I883" s="125"/>
      <c r="J883" s="125"/>
      <c r="K883" s="137"/>
      <c r="L883" s="137"/>
      <c r="M883" s="137"/>
      <c r="N883" s="137"/>
      <c r="O883" s="137"/>
      <c r="P883" s="137"/>
      <c r="Q883" s="137"/>
      <c r="R883" s="137"/>
      <c r="S883" s="137"/>
      <c r="T883" s="137"/>
      <c r="U883" s="137"/>
      <c r="V883" s="137"/>
      <c r="W883" s="137"/>
      <c r="X883" s="137"/>
      <c r="Y883" s="137"/>
      <c r="Z883" s="137"/>
      <c r="AA883" s="137"/>
      <c r="AB883" s="137"/>
      <c r="AC883" s="137"/>
      <c r="AD883" s="137"/>
    </row>
    <row r="884" spans="1:30" s="62" customFormat="1" ht="12.75" customHeight="1" x14ac:dyDescent="0.2">
      <c r="A884" s="138" t="s">
        <v>257</v>
      </c>
      <c r="B884" s="138"/>
      <c r="C884" s="21">
        <f t="shared" si="154"/>
        <v>0</v>
      </c>
      <c r="D884" s="21">
        <f t="shared" si="157"/>
        <v>0</v>
      </c>
      <c r="E884" s="21">
        <f t="shared" si="157"/>
        <v>0</v>
      </c>
      <c r="F884" s="21">
        <f t="shared" si="157"/>
        <v>0</v>
      </c>
      <c r="G884" s="149"/>
      <c r="H884" s="149"/>
      <c r="I884" s="126"/>
      <c r="J884" s="126"/>
      <c r="K884" s="137"/>
      <c r="L884" s="137"/>
      <c r="M884" s="137"/>
      <c r="N884" s="137"/>
      <c r="O884" s="137" t="s">
        <v>310</v>
      </c>
      <c r="P884" s="137" t="s">
        <v>310</v>
      </c>
      <c r="Q884" s="137" t="s">
        <v>310</v>
      </c>
      <c r="R884" s="137" t="s">
        <v>310</v>
      </c>
      <c r="S884" s="137" t="s">
        <v>310</v>
      </c>
      <c r="T884" s="137" t="s">
        <v>310</v>
      </c>
      <c r="U884" s="137" t="s">
        <v>310</v>
      </c>
      <c r="V884" s="137" t="s">
        <v>310</v>
      </c>
      <c r="W884" s="137"/>
      <c r="X884" s="137" t="s">
        <v>310</v>
      </c>
      <c r="Y884" s="137" t="s">
        <v>310</v>
      </c>
      <c r="Z884" s="137" t="s">
        <v>310</v>
      </c>
      <c r="AA884" s="137"/>
      <c r="AB884" s="137" t="s">
        <v>310</v>
      </c>
      <c r="AC884" s="137" t="s">
        <v>310</v>
      </c>
      <c r="AD884" s="137" t="s">
        <v>310</v>
      </c>
    </row>
    <row r="885" spans="1:30" s="62" customFormat="1" ht="34.9" customHeight="1" x14ac:dyDescent="0.2">
      <c r="A885" s="75" t="s">
        <v>471</v>
      </c>
      <c r="B885" s="147" t="s">
        <v>290</v>
      </c>
      <c r="C885" s="148"/>
      <c r="D885" s="148"/>
      <c r="E885" s="148"/>
      <c r="F885" s="148"/>
      <c r="G885" s="149" t="s">
        <v>616</v>
      </c>
      <c r="H885" s="149" t="s">
        <v>175</v>
      </c>
      <c r="I885" s="111" t="s">
        <v>594</v>
      </c>
      <c r="J885" s="111" t="s">
        <v>595</v>
      </c>
      <c r="K885" s="137"/>
      <c r="L885" s="137"/>
      <c r="M885" s="137"/>
      <c r="N885" s="137"/>
      <c r="O885" s="137" t="s">
        <v>310</v>
      </c>
      <c r="P885" s="137" t="s">
        <v>310</v>
      </c>
      <c r="Q885" s="137" t="s">
        <v>310</v>
      </c>
      <c r="R885" s="137" t="s">
        <v>310</v>
      </c>
      <c r="S885" s="137" t="s">
        <v>310</v>
      </c>
      <c r="T885" s="137" t="s">
        <v>310</v>
      </c>
      <c r="U885" s="137" t="s">
        <v>310</v>
      </c>
      <c r="V885" s="137" t="s">
        <v>310</v>
      </c>
      <c r="W885" s="137"/>
      <c r="X885" s="137" t="s">
        <v>310</v>
      </c>
      <c r="Y885" s="137" t="s">
        <v>310</v>
      </c>
      <c r="Z885" s="137" t="s">
        <v>310</v>
      </c>
      <c r="AA885" s="137"/>
      <c r="AB885" s="137" t="s">
        <v>310</v>
      </c>
      <c r="AC885" s="137" t="s">
        <v>310</v>
      </c>
      <c r="AD885" s="137" t="s">
        <v>310</v>
      </c>
    </row>
    <row r="886" spans="1:30" s="62" customFormat="1" ht="12.75" x14ac:dyDescent="0.2">
      <c r="A886" s="138" t="s">
        <v>13</v>
      </c>
      <c r="B886" s="138"/>
      <c r="C886" s="21">
        <f t="shared" ref="C886:C892" si="158">SUM(D886:F886)</f>
        <v>1314.6</v>
      </c>
      <c r="D886" s="21">
        <f t="shared" ref="D886:F886" si="159">SUM(D887:D892)</f>
        <v>1314.6</v>
      </c>
      <c r="E886" s="21">
        <f t="shared" si="159"/>
        <v>0</v>
      </c>
      <c r="F886" s="21">
        <f t="shared" si="159"/>
        <v>0</v>
      </c>
      <c r="G886" s="149"/>
      <c r="H886" s="149"/>
      <c r="I886" s="125"/>
      <c r="J886" s="125"/>
      <c r="K886" s="137"/>
      <c r="L886" s="137"/>
      <c r="M886" s="137"/>
      <c r="N886" s="137"/>
      <c r="O886" s="137" t="s">
        <v>310</v>
      </c>
      <c r="P886" s="137" t="s">
        <v>310</v>
      </c>
      <c r="Q886" s="137" t="s">
        <v>310</v>
      </c>
      <c r="R886" s="137" t="s">
        <v>310</v>
      </c>
      <c r="S886" s="137" t="s">
        <v>310</v>
      </c>
      <c r="T886" s="137" t="s">
        <v>310</v>
      </c>
      <c r="U886" s="137" t="s">
        <v>310</v>
      </c>
      <c r="V886" s="137" t="s">
        <v>310</v>
      </c>
      <c r="W886" s="137"/>
      <c r="X886" s="137" t="s">
        <v>310</v>
      </c>
      <c r="Y886" s="137" t="s">
        <v>310</v>
      </c>
      <c r="Z886" s="137" t="s">
        <v>310</v>
      </c>
      <c r="AA886" s="137"/>
      <c r="AB886" s="137" t="s">
        <v>310</v>
      </c>
      <c r="AC886" s="137" t="s">
        <v>310</v>
      </c>
      <c r="AD886" s="137" t="s">
        <v>310</v>
      </c>
    </row>
    <row r="887" spans="1:30" s="62" customFormat="1" ht="12.75" x14ac:dyDescent="0.2">
      <c r="A887" s="138" t="s">
        <v>3</v>
      </c>
      <c r="B887" s="138"/>
      <c r="C887" s="21">
        <f t="shared" si="158"/>
        <v>0</v>
      </c>
      <c r="D887" s="21">
        <v>0</v>
      </c>
      <c r="E887" s="21">
        <v>0</v>
      </c>
      <c r="F887" s="21">
        <v>0</v>
      </c>
      <c r="G887" s="149"/>
      <c r="H887" s="149"/>
      <c r="I887" s="125"/>
      <c r="J887" s="125"/>
      <c r="K887" s="137"/>
      <c r="L887" s="137"/>
      <c r="M887" s="137"/>
      <c r="N887" s="137"/>
      <c r="O887" s="137" t="s">
        <v>310</v>
      </c>
      <c r="P887" s="137" t="s">
        <v>310</v>
      </c>
      <c r="Q887" s="137" t="s">
        <v>310</v>
      </c>
      <c r="R887" s="137" t="s">
        <v>310</v>
      </c>
      <c r="S887" s="137" t="s">
        <v>310</v>
      </c>
      <c r="T887" s="137" t="s">
        <v>310</v>
      </c>
      <c r="U887" s="137" t="s">
        <v>310</v>
      </c>
      <c r="V887" s="137" t="s">
        <v>310</v>
      </c>
      <c r="W887" s="137"/>
      <c r="X887" s="137" t="s">
        <v>310</v>
      </c>
      <c r="Y887" s="137" t="s">
        <v>310</v>
      </c>
      <c r="Z887" s="137" t="s">
        <v>310</v>
      </c>
      <c r="AA887" s="137"/>
      <c r="AB887" s="137" t="s">
        <v>310</v>
      </c>
      <c r="AC887" s="137" t="s">
        <v>310</v>
      </c>
      <c r="AD887" s="137" t="s">
        <v>310</v>
      </c>
    </row>
    <row r="888" spans="1:30" s="62" customFormat="1" ht="12.75" customHeight="1" x14ac:dyDescent="0.2">
      <c r="A888" s="138" t="s">
        <v>10</v>
      </c>
      <c r="B888" s="138"/>
      <c r="C888" s="21">
        <f t="shared" si="158"/>
        <v>1314.6</v>
      </c>
      <c r="D888" s="21">
        <v>1314.6</v>
      </c>
      <c r="E888" s="21">
        <v>0</v>
      </c>
      <c r="F888" s="21">
        <v>0</v>
      </c>
      <c r="G888" s="149"/>
      <c r="H888" s="149"/>
      <c r="I888" s="125"/>
      <c r="J888" s="125"/>
      <c r="K888" s="137"/>
      <c r="L888" s="137"/>
      <c r="M888" s="137"/>
      <c r="N888" s="137"/>
      <c r="O888" s="137" t="s">
        <v>310</v>
      </c>
      <c r="P888" s="137" t="s">
        <v>310</v>
      </c>
      <c r="Q888" s="137" t="s">
        <v>310</v>
      </c>
      <c r="R888" s="137" t="s">
        <v>310</v>
      </c>
      <c r="S888" s="137" t="s">
        <v>310</v>
      </c>
      <c r="T888" s="137" t="s">
        <v>310</v>
      </c>
      <c r="U888" s="137" t="s">
        <v>310</v>
      </c>
      <c r="V888" s="137" t="s">
        <v>310</v>
      </c>
      <c r="W888" s="137"/>
      <c r="X888" s="137" t="s">
        <v>310</v>
      </c>
      <c r="Y888" s="137" t="s">
        <v>310</v>
      </c>
      <c r="Z888" s="137" t="s">
        <v>310</v>
      </c>
      <c r="AA888" s="137"/>
      <c r="AB888" s="137" t="s">
        <v>310</v>
      </c>
      <c r="AC888" s="137" t="s">
        <v>310</v>
      </c>
      <c r="AD888" s="137" t="s">
        <v>310</v>
      </c>
    </row>
    <row r="889" spans="1:30" s="62" customFormat="1" ht="12.75" x14ac:dyDescent="0.2">
      <c r="A889" s="138" t="s">
        <v>11</v>
      </c>
      <c r="B889" s="138"/>
      <c r="C889" s="21">
        <f t="shared" si="158"/>
        <v>0</v>
      </c>
      <c r="D889" s="21">
        <v>0</v>
      </c>
      <c r="E889" s="21">
        <v>0</v>
      </c>
      <c r="F889" s="21">
        <v>0</v>
      </c>
      <c r="G889" s="149"/>
      <c r="H889" s="149"/>
      <c r="I889" s="125"/>
      <c r="J889" s="125"/>
      <c r="K889" s="137"/>
      <c r="L889" s="137"/>
      <c r="M889" s="137"/>
      <c r="N889" s="137"/>
      <c r="O889" s="137" t="s">
        <v>310</v>
      </c>
      <c r="P889" s="137" t="s">
        <v>310</v>
      </c>
      <c r="Q889" s="137" t="s">
        <v>310</v>
      </c>
      <c r="R889" s="137" t="s">
        <v>310</v>
      </c>
      <c r="S889" s="137" t="s">
        <v>310</v>
      </c>
      <c r="T889" s="137" t="s">
        <v>310</v>
      </c>
      <c r="U889" s="137" t="s">
        <v>310</v>
      </c>
      <c r="V889" s="137" t="s">
        <v>310</v>
      </c>
      <c r="W889" s="137"/>
      <c r="X889" s="137" t="s">
        <v>310</v>
      </c>
      <c r="Y889" s="137" t="s">
        <v>310</v>
      </c>
      <c r="Z889" s="137" t="s">
        <v>310</v>
      </c>
      <c r="AA889" s="137"/>
      <c r="AB889" s="137" t="s">
        <v>310</v>
      </c>
      <c r="AC889" s="137" t="s">
        <v>310</v>
      </c>
      <c r="AD889" s="137" t="s">
        <v>310</v>
      </c>
    </row>
    <row r="890" spans="1:30" s="62" customFormat="1" ht="18.75" customHeight="1" x14ac:dyDescent="0.2">
      <c r="A890" s="138" t="s">
        <v>12</v>
      </c>
      <c r="B890" s="138"/>
      <c r="C890" s="21">
        <f t="shared" si="158"/>
        <v>0</v>
      </c>
      <c r="D890" s="21">
        <v>0</v>
      </c>
      <c r="E890" s="21">
        <v>0</v>
      </c>
      <c r="F890" s="21">
        <v>0</v>
      </c>
      <c r="G890" s="149"/>
      <c r="H890" s="149"/>
      <c r="I890" s="125"/>
      <c r="J890" s="125"/>
      <c r="K890" s="137"/>
      <c r="L890" s="137"/>
      <c r="M890" s="137"/>
      <c r="N890" s="137"/>
      <c r="O890" s="137" t="s">
        <v>310</v>
      </c>
      <c r="P890" s="137" t="s">
        <v>310</v>
      </c>
      <c r="Q890" s="137" t="s">
        <v>310</v>
      </c>
      <c r="R890" s="137" t="s">
        <v>310</v>
      </c>
      <c r="S890" s="137" t="s">
        <v>310</v>
      </c>
      <c r="T890" s="137" t="s">
        <v>310</v>
      </c>
      <c r="U890" s="137" t="s">
        <v>310</v>
      </c>
      <c r="V890" s="137" t="s">
        <v>310</v>
      </c>
      <c r="W890" s="137"/>
      <c r="X890" s="137" t="s">
        <v>310</v>
      </c>
      <c r="Y890" s="137" t="s">
        <v>310</v>
      </c>
      <c r="Z890" s="137" t="s">
        <v>310</v>
      </c>
      <c r="AA890" s="137"/>
      <c r="AB890" s="137" t="s">
        <v>310</v>
      </c>
      <c r="AC890" s="137" t="s">
        <v>310</v>
      </c>
      <c r="AD890" s="137" t="s">
        <v>310</v>
      </c>
    </row>
    <row r="891" spans="1:30" s="62" customFormat="1" ht="12" customHeight="1" x14ac:dyDescent="0.2">
      <c r="A891" s="139" t="s">
        <v>256</v>
      </c>
      <c r="B891" s="140"/>
      <c r="C891" s="21">
        <f t="shared" si="158"/>
        <v>0</v>
      </c>
      <c r="D891" s="21">
        <v>0</v>
      </c>
      <c r="E891" s="21">
        <v>0</v>
      </c>
      <c r="F891" s="21">
        <v>0</v>
      </c>
      <c r="G891" s="149"/>
      <c r="H891" s="149"/>
      <c r="I891" s="125"/>
      <c r="J891" s="125"/>
      <c r="K891" s="137"/>
      <c r="L891" s="137"/>
      <c r="M891" s="137"/>
      <c r="N891" s="137"/>
      <c r="O891" s="137"/>
      <c r="P891" s="137"/>
      <c r="Q891" s="137"/>
      <c r="R891" s="137"/>
      <c r="S891" s="137"/>
      <c r="T891" s="137"/>
      <c r="U891" s="137"/>
      <c r="V891" s="137"/>
      <c r="W891" s="137"/>
      <c r="X891" s="137"/>
      <c r="Y891" s="137"/>
      <c r="Z891" s="137"/>
      <c r="AA891" s="137"/>
      <c r="AB891" s="137"/>
      <c r="AC891" s="137"/>
      <c r="AD891" s="137"/>
    </row>
    <row r="892" spans="1:30" s="62" customFormat="1" ht="12.75" customHeight="1" x14ac:dyDescent="0.2">
      <c r="A892" s="138" t="s">
        <v>257</v>
      </c>
      <c r="B892" s="138"/>
      <c r="C892" s="21">
        <f t="shared" si="158"/>
        <v>0</v>
      </c>
      <c r="D892" s="21">
        <v>0</v>
      </c>
      <c r="E892" s="21">
        <v>0</v>
      </c>
      <c r="F892" s="21">
        <v>0</v>
      </c>
      <c r="G892" s="149"/>
      <c r="H892" s="149"/>
      <c r="I892" s="126"/>
      <c r="J892" s="126"/>
      <c r="K892" s="137"/>
      <c r="L892" s="137"/>
      <c r="M892" s="137"/>
      <c r="N892" s="137"/>
      <c r="O892" s="137" t="s">
        <v>310</v>
      </c>
      <c r="P892" s="137" t="s">
        <v>310</v>
      </c>
      <c r="Q892" s="137" t="s">
        <v>310</v>
      </c>
      <c r="R892" s="137" t="s">
        <v>310</v>
      </c>
      <c r="S892" s="137" t="s">
        <v>310</v>
      </c>
      <c r="T892" s="137" t="s">
        <v>310</v>
      </c>
      <c r="U892" s="137" t="s">
        <v>310</v>
      </c>
      <c r="V892" s="137" t="s">
        <v>310</v>
      </c>
      <c r="W892" s="137"/>
      <c r="X892" s="137" t="s">
        <v>310</v>
      </c>
      <c r="Y892" s="137" t="s">
        <v>310</v>
      </c>
      <c r="Z892" s="137" t="s">
        <v>310</v>
      </c>
      <c r="AA892" s="137"/>
      <c r="AB892" s="137" t="s">
        <v>310</v>
      </c>
      <c r="AC892" s="137" t="s">
        <v>310</v>
      </c>
      <c r="AD892" s="137" t="s">
        <v>310</v>
      </c>
    </row>
    <row r="893" spans="1:30" s="62" customFormat="1" ht="38.450000000000003" customHeight="1" x14ac:dyDescent="0.2">
      <c r="A893" s="75" t="s">
        <v>472</v>
      </c>
      <c r="B893" s="147" t="s">
        <v>144</v>
      </c>
      <c r="C893" s="148"/>
      <c r="D893" s="148"/>
      <c r="E893" s="148"/>
      <c r="F893" s="148"/>
      <c r="G893" s="149" t="s">
        <v>616</v>
      </c>
      <c r="H893" s="149" t="s">
        <v>175</v>
      </c>
      <c r="I893" s="111" t="s">
        <v>594</v>
      </c>
      <c r="J893" s="111" t="s">
        <v>595</v>
      </c>
      <c r="K893" s="137"/>
      <c r="L893" s="137"/>
      <c r="M893" s="137"/>
      <c r="N893" s="137"/>
      <c r="O893" s="137" t="s">
        <v>310</v>
      </c>
      <c r="P893" s="137" t="s">
        <v>310</v>
      </c>
      <c r="Q893" s="137" t="s">
        <v>310</v>
      </c>
      <c r="R893" s="137" t="s">
        <v>310</v>
      </c>
      <c r="S893" s="137" t="s">
        <v>310</v>
      </c>
      <c r="T893" s="137" t="s">
        <v>310</v>
      </c>
      <c r="U893" s="137" t="s">
        <v>310</v>
      </c>
      <c r="V893" s="137" t="s">
        <v>310</v>
      </c>
      <c r="W893" s="137"/>
      <c r="X893" s="137" t="s">
        <v>310</v>
      </c>
      <c r="Y893" s="137" t="s">
        <v>310</v>
      </c>
      <c r="Z893" s="137" t="s">
        <v>310</v>
      </c>
      <c r="AA893" s="137"/>
      <c r="AB893" s="137" t="s">
        <v>310</v>
      </c>
      <c r="AC893" s="137" t="s">
        <v>310</v>
      </c>
      <c r="AD893" s="137" t="s">
        <v>310</v>
      </c>
    </row>
    <row r="894" spans="1:30" s="62" customFormat="1" ht="12.75" x14ac:dyDescent="0.2">
      <c r="A894" s="138" t="s">
        <v>13</v>
      </c>
      <c r="B894" s="138"/>
      <c r="C894" s="21">
        <f t="shared" ref="C894:C900" si="160">SUM(D894:F894)</f>
        <v>3109.2067688888887</v>
      </c>
      <c r="D894" s="21">
        <f t="shared" ref="D894:F894" si="161">SUM(D895:D900)</f>
        <v>2910.4309888888888</v>
      </c>
      <c r="E894" s="21">
        <f t="shared" si="161"/>
        <v>99.387889999999999</v>
      </c>
      <c r="F894" s="21">
        <f t="shared" si="161"/>
        <v>99.387889999999999</v>
      </c>
      <c r="G894" s="149"/>
      <c r="H894" s="149"/>
      <c r="I894" s="125"/>
      <c r="J894" s="125"/>
      <c r="K894" s="137"/>
      <c r="L894" s="137"/>
      <c r="M894" s="137"/>
      <c r="N894" s="137"/>
      <c r="O894" s="137" t="s">
        <v>310</v>
      </c>
      <c r="P894" s="137" t="s">
        <v>310</v>
      </c>
      <c r="Q894" s="137" t="s">
        <v>310</v>
      </c>
      <c r="R894" s="137" t="s">
        <v>310</v>
      </c>
      <c r="S894" s="137" t="s">
        <v>310</v>
      </c>
      <c r="T894" s="137" t="s">
        <v>310</v>
      </c>
      <c r="U894" s="137" t="s">
        <v>310</v>
      </c>
      <c r="V894" s="137" t="s">
        <v>310</v>
      </c>
      <c r="W894" s="137"/>
      <c r="X894" s="137" t="s">
        <v>310</v>
      </c>
      <c r="Y894" s="137" t="s">
        <v>310</v>
      </c>
      <c r="Z894" s="137" t="s">
        <v>310</v>
      </c>
      <c r="AA894" s="137"/>
      <c r="AB894" s="137" t="s">
        <v>310</v>
      </c>
      <c r="AC894" s="137" t="s">
        <v>310</v>
      </c>
      <c r="AD894" s="137" t="s">
        <v>310</v>
      </c>
    </row>
    <row r="895" spans="1:30" s="62" customFormat="1" ht="12.75" x14ac:dyDescent="0.2">
      <c r="A895" s="138" t="s">
        <v>3</v>
      </c>
      <c r="B895" s="138"/>
      <c r="C895" s="21">
        <f t="shared" si="160"/>
        <v>0</v>
      </c>
      <c r="D895" s="21">
        <v>0</v>
      </c>
      <c r="E895" s="21">
        <v>0</v>
      </c>
      <c r="F895" s="21">
        <v>0</v>
      </c>
      <c r="G895" s="149"/>
      <c r="H895" s="149"/>
      <c r="I895" s="125"/>
      <c r="J895" s="125"/>
      <c r="K895" s="137"/>
      <c r="L895" s="137"/>
      <c r="M895" s="137"/>
      <c r="N895" s="137"/>
      <c r="O895" s="137" t="s">
        <v>310</v>
      </c>
      <c r="P895" s="137" t="s">
        <v>310</v>
      </c>
      <c r="Q895" s="137" t="s">
        <v>310</v>
      </c>
      <c r="R895" s="137" t="s">
        <v>310</v>
      </c>
      <c r="S895" s="137" t="s">
        <v>310</v>
      </c>
      <c r="T895" s="137" t="s">
        <v>310</v>
      </c>
      <c r="U895" s="137" t="s">
        <v>310</v>
      </c>
      <c r="V895" s="137" t="s">
        <v>310</v>
      </c>
      <c r="W895" s="137"/>
      <c r="X895" s="137" t="s">
        <v>310</v>
      </c>
      <c r="Y895" s="137" t="s">
        <v>310</v>
      </c>
      <c r="Z895" s="137" t="s">
        <v>310</v>
      </c>
      <c r="AA895" s="137"/>
      <c r="AB895" s="137" t="s">
        <v>310</v>
      </c>
      <c r="AC895" s="137" t="s">
        <v>310</v>
      </c>
      <c r="AD895" s="137" t="s">
        <v>310</v>
      </c>
    </row>
    <row r="896" spans="1:30" s="62" customFormat="1" ht="12.75" customHeight="1" x14ac:dyDescent="0.2">
      <c r="A896" s="138" t="s">
        <v>10</v>
      </c>
      <c r="B896" s="138"/>
      <c r="C896" s="21">
        <f t="shared" si="160"/>
        <v>2818.1636699999999</v>
      </c>
      <c r="D896" s="21">
        <v>2619.38789</v>
      </c>
      <c r="E896" s="21">
        <v>99.387889999999999</v>
      </c>
      <c r="F896" s="21">
        <v>99.387889999999999</v>
      </c>
      <c r="G896" s="149"/>
      <c r="H896" s="149"/>
      <c r="I896" s="125"/>
      <c r="J896" s="125"/>
      <c r="K896" s="137"/>
      <c r="L896" s="137"/>
      <c r="M896" s="137"/>
      <c r="N896" s="137"/>
      <c r="O896" s="137" t="s">
        <v>310</v>
      </c>
      <c r="P896" s="137" t="s">
        <v>310</v>
      </c>
      <c r="Q896" s="137" t="s">
        <v>310</v>
      </c>
      <c r="R896" s="137" t="s">
        <v>310</v>
      </c>
      <c r="S896" s="137" t="s">
        <v>310</v>
      </c>
      <c r="T896" s="137" t="s">
        <v>310</v>
      </c>
      <c r="U896" s="137" t="s">
        <v>310</v>
      </c>
      <c r="V896" s="137" t="s">
        <v>310</v>
      </c>
      <c r="W896" s="137"/>
      <c r="X896" s="137" t="s">
        <v>310</v>
      </c>
      <c r="Y896" s="137" t="s">
        <v>310</v>
      </c>
      <c r="Z896" s="137" t="s">
        <v>310</v>
      </c>
      <c r="AA896" s="137"/>
      <c r="AB896" s="137" t="s">
        <v>310</v>
      </c>
      <c r="AC896" s="137" t="s">
        <v>310</v>
      </c>
      <c r="AD896" s="137" t="s">
        <v>310</v>
      </c>
    </row>
    <row r="897" spans="1:30" s="62" customFormat="1" ht="12.75" x14ac:dyDescent="0.2">
      <c r="A897" s="138" t="s">
        <v>11</v>
      </c>
      <c r="B897" s="138"/>
      <c r="C897" s="21">
        <f t="shared" si="160"/>
        <v>291.04309888888889</v>
      </c>
      <c r="D897" s="21">
        <f>D896/90%*10%</f>
        <v>291.04309888888889</v>
      </c>
      <c r="E897" s="21">
        <v>0</v>
      </c>
      <c r="F897" s="21">
        <v>0</v>
      </c>
      <c r="G897" s="149"/>
      <c r="H897" s="149"/>
      <c r="I897" s="125"/>
      <c r="J897" s="125"/>
      <c r="K897" s="137"/>
      <c r="L897" s="137"/>
      <c r="M897" s="137"/>
      <c r="N897" s="137"/>
      <c r="O897" s="137" t="s">
        <v>310</v>
      </c>
      <c r="P897" s="137" t="s">
        <v>310</v>
      </c>
      <c r="Q897" s="137" t="s">
        <v>310</v>
      </c>
      <c r="R897" s="137" t="s">
        <v>310</v>
      </c>
      <c r="S897" s="137" t="s">
        <v>310</v>
      </c>
      <c r="T897" s="137" t="s">
        <v>310</v>
      </c>
      <c r="U897" s="137" t="s">
        <v>310</v>
      </c>
      <c r="V897" s="137" t="s">
        <v>310</v>
      </c>
      <c r="W897" s="137"/>
      <c r="X897" s="137" t="s">
        <v>310</v>
      </c>
      <c r="Y897" s="137" t="s">
        <v>310</v>
      </c>
      <c r="Z897" s="137" t="s">
        <v>310</v>
      </c>
      <c r="AA897" s="137"/>
      <c r="AB897" s="137" t="s">
        <v>310</v>
      </c>
      <c r="AC897" s="137" t="s">
        <v>310</v>
      </c>
      <c r="AD897" s="137" t="s">
        <v>310</v>
      </c>
    </row>
    <row r="898" spans="1:30" s="62" customFormat="1" ht="18.75" customHeight="1" x14ac:dyDescent="0.2">
      <c r="A898" s="138" t="s">
        <v>12</v>
      </c>
      <c r="B898" s="138"/>
      <c r="C898" s="21">
        <f t="shared" si="160"/>
        <v>0</v>
      </c>
      <c r="D898" s="21">
        <v>0</v>
      </c>
      <c r="E898" s="21">
        <v>0</v>
      </c>
      <c r="F898" s="21">
        <v>0</v>
      </c>
      <c r="G898" s="149"/>
      <c r="H898" s="149"/>
      <c r="I898" s="125"/>
      <c r="J898" s="125"/>
      <c r="K898" s="137"/>
      <c r="L898" s="137"/>
      <c r="M898" s="137"/>
      <c r="N898" s="137"/>
      <c r="O898" s="137" t="s">
        <v>310</v>
      </c>
      <c r="P898" s="137" t="s">
        <v>310</v>
      </c>
      <c r="Q898" s="137" t="s">
        <v>310</v>
      </c>
      <c r="R898" s="137" t="s">
        <v>310</v>
      </c>
      <c r="S898" s="137" t="s">
        <v>310</v>
      </c>
      <c r="T898" s="137" t="s">
        <v>310</v>
      </c>
      <c r="U898" s="137" t="s">
        <v>310</v>
      </c>
      <c r="V898" s="137" t="s">
        <v>310</v>
      </c>
      <c r="W898" s="137"/>
      <c r="X898" s="137" t="s">
        <v>310</v>
      </c>
      <c r="Y898" s="137" t="s">
        <v>310</v>
      </c>
      <c r="Z898" s="137" t="s">
        <v>310</v>
      </c>
      <c r="AA898" s="137"/>
      <c r="AB898" s="137" t="s">
        <v>310</v>
      </c>
      <c r="AC898" s="137" t="s">
        <v>310</v>
      </c>
      <c r="AD898" s="137" t="s">
        <v>310</v>
      </c>
    </row>
    <row r="899" spans="1:30" s="62" customFormat="1" ht="12" customHeight="1" x14ac:dyDescent="0.2">
      <c r="A899" s="139" t="s">
        <v>256</v>
      </c>
      <c r="B899" s="140"/>
      <c r="C899" s="21">
        <f t="shared" si="160"/>
        <v>0</v>
      </c>
      <c r="D899" s="21">
        <v>0</v>
      </c>
      <c r="E899" s="21">
        <v>0</v>
      </c>
      <c r="F899" s="21">
        <v>0</v>
      </c>
      <c r="G899" s="149"/>
      <c r="H899" s="149"/>
      <c r="I899" s="125"/>
      <c r="J899" s="125"/>
      <c r="K899" s="137"/>
      <c r="L899" s="137"/>
      <c r="M899" s="137"/>
      <c r="N899" s="137"/>
      <c r="O899" s="137"/>
      <c r="P899" s="137"/>
      <c r="Q899" s="137"/>
      <c r="R899" s="137"/>
      <c r="S899" s="137"/>
      <c r="T899" s="137"/>
      <c r="U899" s="137"/>
      <c r="V899" s="137"/>
      <c r="W899" s="137"/>
      <c r="X899" s="137"/>
      <c r="Y899" s="137"/>
      <c r="Z899" s="137"/>
      <c r="AA899" s="137"/>
      <c r="AB899" s="137"/>
      <c r="AC899" s="137"/>
      <c r="AD899" s="137"/>
    </row>
    <row r="900" spans="1:30" s="62" customFormat="1" ht="12.75" customHeight="1" x14ac:dyDescent="0.2">
      <c r="A900" s="138" t="s">
        <v>257</v>
      </c>
      <c r="B900" s="138"/>
      <c r="C900" s="21">
        <f t="shared" si="160"/>
        <v>0</v>
      </c>
      <c r="D900" s="21">
        <v>0</v>
      </c>
      <c r="E900" s="21">
        <v>0</v>
      </c>
      <c r="F900" s="21">
        <v>0</v>
      </c>
      <c r="G900" s="149"/>
      <c r="H900" s="149"/>
      <c r="I900" s="126"/>
      <c r="J900" s="126"/>
      <c r="K900" s="137"/>
      <c r="L900" s="137"/>
      <c r="M900" s="137"/>
      <c r="N900" s="137"/>
      <c r="O900" s="137" t="s">
        <v>310</v>
      </c>
      <c r="P900" s="137" t="s">
        <v>310</v>
      </c>
      <c r="Q900" s="137" t="s">
        <v>310</v>
      </c>
      <c r="R900" s="137" t="s">
        <v>310</v>
      </c>
      <c r="S900" s="137" t="s">
        <v>310</v>
      </c>
      <c r="T900" s="137" t="s">
        <v>310</v>
      </c>
      <c r="U900" s="137" t="s">
        <v>310</v>
      </c>
      <c r="V900" s="137" t="s">
        <v>310</v>
      </c>
      <c r="W900" s="137"/>
      <c r="X900" s="137" t="s">
        <v>310</v>
      </c>
      <c r="Y900" s="137" t="s">
        <v>310</v>
      </c>
      <c r="Z900" s="137" t="s">
        <v>310</v>
      </c>
      <c r="AA900" s="137"/>
      <c r="AB900" s="137" t="s">
        <v>310</v>
      </c>
      <c r="AC900" s="137" t="s">
        <v>310</v>
      </c>
      <c r="AD900" s="137" t="s">
        <v>310</v>
      </c>
    </row>
    <row r="901" spans="1:30" s="62" customFormat="1" ht="59.25" customHeight="1" x14ac:dyDescent="0.2">
      <c r="A901" s="116" t="s">
        <v>575</v>
      </c>
      <c r="B901" s="117"/>
      <c r="C901" s="117"/>
      <c r="D901" s="117"/>
      <c r="E901" s="117"/>
      <c r="F901" s="117"/>
      <c r="G901" s="78" t="s">
        <v>371</v>
      </c>
      <c r="H901" s="78" t="s">
        <v>172</v>
      </c>
      <c r="I901" s="76" t="s">
        <v>1</v>
      </c>
      <c r="J901" s="75" t="s">
        <v>566</v>
      </c>
      <c r="K901" s="93"/>
      <c r="L901" s="93"/>
      <c r="M901" s="93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  <c r="AA901" s="93"/>
      <c r="AB901" s="93"/>
      <c r="AC901" s="93"/>
      <c r="AD901" s="93"/>
    </row>
    <row r="902" spans="1:30" s="62" customFormat="1" ht="44.25" customHeight="1" x14ac:dyDescent="0.2">
      <c r="A902" s="116" t="s">
        <v>538</v>
      </c>
      <c r="B902" s="117"/>
      <c r="C902" s="117"/>
      <c r="D902" s="117"/>
      <c r="E902" s="117"/>
      <c r="F902" s="117"/>
      <c r="G902" s="117"/>
      <c r="H902" s="117"/>
      <c r="I902" s="117"/>
      <c r="J902" s="156"/>
      <c r="K902" s="93"/>
      <c r="L902" s="93"/>
      <c r="M902" s="93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4"/>
      <c r="Z902" s="94"/>
      <c r="AA902" s="94"/>
      <c r="AB902" s="94"/>
      <c r="AC902" s="94"/>
      <c r="AD902" s="93"/>
    </row>
    <row r="903" spans="1:30" s="62" customFormat="1" ht="27.6" customHeight="1" x14ac:dyDescent="0.2">
      <c r="A903" s="75" t="s">
        <v>195</v>
      </c>
      <c r="B903" s="147" t="s">
        <v>145</v>
      </c>
      <c r="C903" s="148"/>
      <c r="D903" s="148"/>
      <c r="E903" s="148"/>
      <c r="F903" s="148"/>
      <c r="G903" s="149" t="s">
        <v>616</v>
      </c>
      <c r="H903" s="149" t="s">
        <v>175</v>
      </c>
      <c r="I903" s="111" t="s">
        <v>594</v>
      </c>
      <c r="J903" s="111" t="s">
        <v>595</v>
      </c>
      <c r="K903" s="137"/>
      <c r="L903" s="137"/>
      <c r="M903" s="137"/>
      <c r="N903" s="137"/>
      <c r="O903" s="137" t="s">
        <v>310</v>
      </c>
      <c r="P903" s="137" t="s">
        <v>310</v>
      </c>
      <c r="Q903" s="137" t="s">
        <v>310</v>
      </c>
      <c r="R903" s="137" t="s">
        <v>310</v>
      </c>
      <c r="S903" s="137" t="s">
        <v>310</v>
      </c>
      <c r="T903" s="137" t="s">
        <v>310</v>
      </c>
      <c r="U903" s="137" t="s">
        <v>310</v>
      </c>
      <c r="V903" s="137" t="s">
        <v>310</v>
      </c>
      <c r="W903" s="137"/>
      <c r="X903" s="137" t="s">
        <v>310</v>
      </c>
      <c r="Y903" s="137" t="s">
        <v>310</v>
      </c>
      <c r="Z903" s="137" t="s">
        <v>310</v>
      </c>
      <c r="AA903" s="137"/>
      <c r="AB903" s="137" t="s">
        <v>310</v>
      </c>
      <c r="AC903" s="137" t="s">
        <v>310</v>
      </c>
      <c r="AD903" s="137" t="s">
        <v>310</v>
      </c>
    </row>
    <row r="904" spans="1:30" s="62" customFormat="1" ht="12.75" x14ac:dyDescent="0.2">
      <c r="A904" s="138" t="s">
        <v>13</v>
      </c>
      <c r="B904" s="138"/>
      <c r="C904" s="21">
        <f t="shared" ref="C904:C910" si="162">SUM(D904:F904)</f>
        <v>2210.5263300000001</v>
      </c>
      <c r="D904" s="21">
        <f t="shared" ref="D904:F904" si="163">SUM(D905:D910)</f>
        <v>736.84211000000005</v>
      </c>
      <c r="E904" s="21">
        <f t="shared" si="163"/>
        <v>736.84211000000005</v>
      </c>
      <c r="F904" s="21">
        <f t="shared" si="163"/>
        <v>736.84211000000005</v>
      </c>
      <c r="G904" s="149"/>
      <c r="H904" s="149"/>
      <c r="I904" s="125"/>
      <c r="J904" s="125"/>
      <c r="K904" s="137"/>
      <c r="L904" s="137"/>
      <c r="M904" s="137"/>
      <c r="N904" s="137"/>
      <c r="O904" s="137" t="s">
        <v>310</v>
      </c>
      <c r="P904" s="137" t="s">
        <v>310</v>
      </c>
      <c r="Q904" s="137" t="s">
        <v>310</v>
      </c>
      <c r="R904" s="137" t="s">
        <v>310</v>
      </c>
      <c r="S904" s="137" t="s">
        <v>310</v>
      </c>
      <c r="T904" s="137" t="s">
        <v>310</v>
      </c>
      <c r="U904" s="137" t="s">
        <v>310</v>
      </c>
      <c r="V904" s="137" t="s">
        <v>310</v>
      </c>
      <c r="W904" s="137"/>
      <c r="X904" s="137"/>
      <c r="Y904" s="137"/>
      <c r="Z904" s="137"/>
      <c r="AA904" s="137"/>
      <c r="AB904" s="137"/>
      <c r="AC904" s="137"/>
      <c r="AD904" s="137"/>
    </row>
    <row r="905" spans="1:30" s="62" customFormat="1" ht="12.75" x14ac:dyDescent="0.2">
      <c r="A905" s="138" t="s">
        <v>3</v>
      </c>
      <c r="B905" s="138"/>
      <c r="C905" s="21">
        <f t="shared" si="162"/>
        <v>2100</v>
      </c>
      <c r="D905" s="21">
        <v>700</v>
      </c>
      <c r="E905" s="21">
        <v>700</v>
      </c>
      <c r="F905" s="21">
        <v>700</v>
      </c>
      <c r="G905" s="149"/>
      <c r="H905" s="149"/>
      <c r="I905" s="125"/>
      <c r="J905" s="125"/>
      <c r="K905" s="137"/>
      <c r="L905" s="137"/>
      <c r="M905" s="137"/>
      <c r="N905" s="137"/>
      <c r="O905" s="137" t="s">
        <v>310</v>
      </c>
      <c r="P905" s="137" t="s">
        <v>310</v>
      </c>
      <c r="Q905" s="137" t="s">
        <v>310</v>
      </c>
      <c r="R905" s="137" t="s">
        <v>310</v>
      </c>
      <c r="S905" s="137" t="s">
        <v>310</v>
      </c>
      <c r="T905" s="137" t="s">
        <v>310</v>
      </c>
      <c r="U905" s="137" t="s">
        <v>310</v>
      </c>
      <c r="V905" s="137" t="s">
        <v>310</v>
      </c>
      <c r="W905" s="137"/>
      <c r="X905" s="137"/>
      <c r="Y905" s="137"/>
      <c r="Z905" s="137"/>
      <c r="AA905" s="137"/>
      <c r="AB905" s="137"/>
      <c r="AC905" s="137"/>
      <c r="AD905" s="137"/>
    </row>
    <row r="906" spans="1:30" s="62" customFormat="1" ht="12.75" customHeight="1" x14ac:dyDescent="0.2">
      <c r="A906" s="138" t="s">
        <v>10</v>
      </c>
      <c r="B906" s="138"/>
      <c r="C906" s="21">
        <f t="shared" si="162"/>
        <v>110.52633</v>
      </c>
      <c r="D906" s="21">
        <f>36.84211</f>
        <v>36.842109999999998</v>
      </c>
      <c r="E906" s="21">
        <f>36.84211</f>
        <v>36.842109999999998</v>
      </c>
      <c r="F906" s="21">
        <v>36.842109999999998</v>
      </c>
      <c r="G906" s="149"/>
      <c r="H906" s="149"/>
      <c r="I906" s="125"/>
      <c r="J906" s="125"/>
      <c r="K906" s="137"/>
      <c r="L906" s="137"/>
      <c r="M906" s="137"/>
      <c r="N906" s="137"/>
      <c r="O906" s="137" t="s">
        <v>310</v>
      </c>
      <c r="P906" s="137" t="s">
        <v>310</v>
      </c>
      <c r="Q906" s="137" t="s">
        <v>310</v>
      </c>
      <c r="R906" s="137" t="s">
        <v>310</v>
      </c>
      <c r="S906" s="137" t="s">
        <v>310</v>
      </c>
      <c r="T906" s="137" t="s">
        <v>310</v>
      </c>
      <c r="U906" s="137" t="s">
        <v>310</v>
      </c>
      <c r="V906" s="137" t="s">
        <v>310</v>
      </c>
      <c r="W906" s="137"/>
      <c r="X906" s="137"/>
      <c r="Y906" s="137"/>
      <c r="Z906" s="137"/>
      <c r="AA906" s="137"/>
      <c r="AB906" s="137"/>
      <c r="AC906" s="137"/>
      <c r="AD906" s="137"/>
    </row>
    <row r="907" spans="1:30" s="62" customFormat="1" ht="12.75" x14ac:dyDescent="0.2">
      <c r="A907" s="138" t="s">
        <v>11</v>
      </c>
      <c r="B907" s="138"/>
      <c r="C907" s="21">
        <f t="shared" si="162"/>
        <v>0</v>
      </c>
      <c r="D907" s="21">
        <v>0</v>
      </c>
      <c r="E907" s="21">
        <v>0</v>
      </c>
      <c r="F907" s="21">
        <v>0</v>
      </c>
      <c r="G907" s="149"/>
      <c r="H907" s="149"/>
      <c r="I907" s="125"/>
      <c r="J907" s="125"/>
      <c r="K907" s="137"/>
      <c r="L907" s="137"/>
      <c r="M907" s="137"/>
      <c r="N907" s="137"/>
      <c r="O907" s="137" t="s">
        <v>310</v>
      </c>
      <c r="P907" s="137" t="s">
        <v>310</v>
      </c>
      <c r="Q907" s="137" t="s">
        <v>310</v>
      </c>
      <c r="R907" s="137" t="s">
        <v>310</v>
      </c>
      <c r="S907" s="137" t="s">
        <v>310</v>
      </c>
      <c r="T907" s="137" t="s">
        <v>310</v>
      </c>
      <c r="U907" s="137" t="s">
        <v>310</v>
      </c>
      <c r="V907" s="137" t="s">
        <v>310</v>
      </c>
      <c r="W907" s="137"/>
      <c r="X907" s="137"/>
      <c r="Y907" s="137"/>
      <c r="Z907" s="137"/>
      <c r="AA907" s="137"/>
      <c r="AB907" s="137"/>
      <c r="AC907" s="137"/>
      <c r="AD907" s="137"/>
    </row>
    <row r="908" spans="1:30" s="62" customFormat="1" ht="18.75" customHeight="1" x14ac:dyDescent="0.2">
      <c r="A908" s="138" t="s">
        <v>12</v>
      </c>
      <c r="B908" s="138"/>
      <c r="C908" s="21">
        <f t="shared" si="162"/>
        <v>0</v>
      </c>
      <c r="D908" s="21">
        <v>0</v>
      </c>
      <c r="E908" s="21">
        <v>0</v>
      </c>
      <c r="F908" s="21">
        <v>0</v>
      </c>
      <c r="G908" s="149"/>
      <c r="H908" s="149"/>
      <c r="I908" s="125"/>
      <c r="J908" s="125"/>
      <c r="K908" s="137"/>
      <c r="L908" s="137"/>
      <c r="M908" s="137"/>
      <c r="N908" s="137"/>
      <c r="O908" s="137" t="s">
        <v>310</v>
      </c>
      <c r="P908" s="137" t="s">
        <v>310</v>
      </c>
      <c r="Q908" s="137" t="s">
        <v>310</v>
      </c>
      <c r="R908" s="137" t="s">
        <v>310</v>
      </c>
      <c r="S908" s="137" t="s">
        <v>310</v>
      </c>
      <c r="T908" s="137" t="s">
        <v>310</v>
      </c>
      <c r="U908" s="137" t="s">
        <v>310</v>
      </c>
      <c r="V908" s="137" t="s">
        <v>310</v>
      </c>
      <c r="W908" s="137"/>
      <c r="X908" s="137"/>
      <c r="Y908" s="137"/>
      <c r="Z908" s="137"/>
      <c r="AA908" s="137"/>
      <c r="AB908" s="137"/>
      <c r="AC908" s="137"/>
      <c r="AD908" s="137"/>
    </row>
    <row r="909" spans="1:30" s="62" customFormat="1" ht="12" customHeight="1" x14ac:dyDescent="0.2">
      <c r="A909" s="139" t="s">
        <v>256</v>
      </c>
      <c r="B909" s="140"/>
      <c r="C909" s="21">
        <f t="shared" si="162"/>
        <v>0</v>
      </c>
      <c r="D909" s="21">
        <v>0</v>
      </c>
      <c r="E909" s="21">
        <v>0</v>
      </c>
      <c r="F909" s="21">
        <v>0</v>
      </c>
      <c r="G909" s="149"/>
      <c r="H909" s="149"/>
      <c r="I909" s="125"/>
      <c r="J909" s="125"/>
      <c r="K909" s="137"/>
      <c r="L909" s="137"/>
      <c r="M909" s="137"/>
      <c r="N909" s="137"/>
      <c r="O909" s="137"/>
      <c r="P909" s="137"/>
      <c r="Q909" s="137"/>
      <c r="R909" s="137"/>
      <c r="S909" s="137"/>
      <c r="T909" s="137"/>
      <c r="U909" s="137"/>
      <c r="V909" s="137"/>
      <c r="W909" s="137"/>
      <c r="X909" s="137"/>
      <c r="Y909" s="137"/>
      <c r="Z909" s="137"/>
      <c r="AA909" s="137"/>
      <c r="AB909" s="137"/>
      <c r="AC909" s="137"/>
      <c r="AD909" s="137"/>
    </row>
    <row r="910" spans="1:30" s="62" customFormat="1" ht="12.75" customHeight="1" x14ac:dyDescent="0.2">
      <c r="A910" s="138" t="s">
        <v>257</v>
      </c>
      <c r="B910" s="138"/>
      <c r="C910" s="21">
        <f t="shared" si="162"/>
        <v>0</v>
      </c>
      <c r="D910" s="21">
        <v>0</v>
      </c>
      <c r="E910" s="21">
        <v>0</v>
      </c>
      <c r="F910" s="21">
        <v>0</v>
      </c>
      <c r="G910" s="149"/>
      <c r="H910" s="149"/>
      <c r="I910" s="126"/>
      <c r="J910" s="126"/>
      <c r="K910" s="137"/>
      <c r="L910" s="137"/>
      <c r="M910" s="137"/>
      <c r="N910" s="137"/>
      <c r="O910" s="137" t="s">
        <v>310</v>
      </c>
      <c r="P910" s="137" t="s">
        <v>310</v>
      </c>
      <c r="Q910" s="137" t="s">
        <v>310</v>
      </c>
      <c r="R910" s="137" t="s">
        <v>310</v>
      </c>
      <c r="S910" s="137" t="s">
        <v>310</v>
      </c>
      <c r="T910" s="137" t="s">
        <v>310</v>
      </c>
      <c r="U910" s="137" t="s">
        <v>310</v>
      </c>
      <c r="V910" s="137" t="s">
        <v>310</v>
      </c>
      <c r="W910" s="137"/>
      <c r="X910" s="137"/>
      <c r="Y910" s="137"/>
      <c r="Z910" s="137"/>
      <c r="AA910" s="137"/>
      <c r="AB910" s="137"/>
      <c r="AC910" s="137"/>
      <c r="AD910" s="137"/>
    </row>
    <row r="911" spans="1:30" s="62" customFormat="1" ht="33.75" customHeight="1" x14ac:dyDescent="0.2">
      <c r="A911" s="75" t="s">
        <v>196</v>
      </c>
      <c r="B911" s="147" t="s">
        <v>176</v>
      </c>
      <c r="C911" s="148"/>
      <c r="D911" s="148"/>
      <c r="E911" s="148"/>
      <c r="F911" s="148"/>
      <c r="G911" s="149" t="s">
        <v>616</v>
      </c>
      <c r="H911" s="149" t="s">
        <v>175</v>
      </c>
      <c r="I911" s="111" t="s">
        <v>594</v>
      </c>
      <c r="J911" s="111" t="s">
        <v>595</v>
      </c>
      <c r="K911" s="137" t="s">
        <v>310</v>
      </c>
      <c r="L911" s="137" t="s">
        <v>310</v>
      </c>
      <c r="M911" s="137" t="s">
        <v>310</v>
      </c>
      <c r="N911" s="137" t="s">
        <v>310</v>
      </c>
      <c r="O911" s="137"/>
      <c r="P911" s="137"/>
      <c r="Q911" s="137"/>
      <c r="R911" s="137"/>
      <c r="S911" s="137"/>
      <c r="T911" s="137"/>
      <c r="U911" s="137"/>
      <c r="V911" s="137"/>
      <c r="W911" s="137" t="s">
        <v>310</v>
      </c>
      <c r="X911" s="137" t="s">
        <v>310</v>
      </c>
      <c r="Y911" s="137"/>
      <c r="Z911" s="137"/>
      <c r="AA911" s="137" t="s">
        <v>310</v>
      </c>
      <c r="AB911" s="137" t="s">
        <v>310</v>
      </c>
      <c r="AC911" s="137"/>
      <c r="AD911" s="137"/>
    </row>
    <row r="912" spans="1:30" s="62" customFormat="1" ht="12.75" x14ac:dyDescent="0.2">
      <c r="A912" s="138" t="s">
        <v>13</v>
      </c>
      <c r="B912" s="138"/>
      <c r="C912" s="21">
        <f t="shared" ref="C912:C918" si="164">SUM(D912:F912)</f>
        <v>0</v>
      </c>
      <c r="D912" s="21">
        <f t="shared" ref="D912:F912" si="165">SUM(D913:D918)</f>
        <v>0</v>
      </c>
      <c r="E912" s="21">
        <f t="shared" si="165"/>
        <v>0</v>
      </c>
      <c r="F912" s="21">
        <f t="shared" si="165"/>
        <v>0</v>
      </c>
      <c r="G912" s="149"/>
      <c r="H912" s="149"/>
      <c r="I912" s="125"/>
      <c r="J912" s="125"/>
      <c r="K912" s="137" t="s">
        <v>310</v>
      </c>
      <c r="L912" s="137" t="s">
        <v>310</v>
      </c>
      <c r="M912" s="137" t="s">
        <v>310</v>
      </c>
      <c r="N912" s="137" t="s">
        <v>310</v>
      </c>
      <c r="O912" s="137"/>
      <c r="P912" s="137"/>
      <c r="Q912" s="137"/>
      <c r="R912" s="137"/>
      <c r="S912" s="137"/>
      <c r="T912" s="137"/>
      <c r="U912" s="137"/>
      <c r="V912" s="137"/>
      <c r="W912" s="137"/>
      <c r="X912" s="137"/>
      <c r="Y912" s="137"/>
      <c r="Z912" s="137"/>
      <c r="AA912" s="137"/>
      <c r="AB912" s="137"/>
      <c r="AC912" s="137"/>
      <c r="AD912" s="137"/>
    </row>
    <row r="913" spans="1:30" s="62" customFormat="1" ht="12.75" x14ac:dyDescent="0.2">
      <c r="A913" s="138" t="s">
        <v>3</v>
      </c>
      <c r="B913" s="138"/>
      <c r="C913" s="21">
        <f t="shared" si="164"/>
        <v>0</v>
      </c>
      <c r="D913" s="21">
        <v>0</v>
      </c>
      <c r="E913" s="21">
        <v>0</v>
      </c>
      <c r="F913" s="21">
        <v>0</v>
      </c>
      <c r="G913" s="149"/>
      <c r="H913" s="149"/>
      <c r="I913" s="125"/>
      <c r="J913" s="125"/>
      <c r="K913" s="137" t="s">
        <v>310</v>
      </c>
      <c r="L913" s="137" t="s">
        <v>310</v>
      </c>
      <c r="M913" s="137" t="s">
        <v>310</v>
      </c>
      <c r="N913" s="137" t="s">
        <v>310</v>
      </c>
      <c r="O913" s="137"/>
      <c r="P913" s="137"/>
      <c r="Q913" s="137"/>
      <c r="R913" s="137"/>
      <c r="S913" s="137"/>
      <c r="T913" s="137"/>
      <c r="U913" s="137"/>
      <c r="V913" s="137"/>
      <c r="W913" s="137"/>
      <c r="X913" s="137"/>
      <c r="Y913" s="137"/>
      <c r="Z913" s="137"/>
      <c r="AA913" s="137"/>
      <c r="AB913" s="137"/>
      <c r="AC913" s="137"/>
      <c r="AD913" s="137"/>
    </row>
    <row r="914" spans="1:30" s="62" customFormat="1" ht="12.75" customHeight="1" x14ac:dyDescent="0.2">
      <c r="A914" s="138" t="s">
        <v>10</v>
      </c>
      <c r="B914" s="138"/>
      <c r="C914" s="21">
        <f t="shared" si="164"/>
        <v>0</v>
      </c>
      <c r="D914" s="21">
        <v>0</v>
      </c>
      <c r="E914" s="21">
        <v>0</v>
      </c>
      <c r="F914" s="21">
        <v>0</v>
      </c>
      <c r="G914" s="149"/>
      <c r="H914" s="149"/>
      <c r="I914" s="125"/>
      <c r="J914" s="125"/>
      <c r="K914" s="137" t="s">
        <v>310</v>
      </c>
      <c r="L914" s="137" t="s">
        <v>310</v>
      </c>
      <c r="M914" s="137" t="s">
        <v>310</v>
      </c>
      <c r="N914" s="137" t="s">
        <v>310</v>
      </c>
      <c r="O914" s="137"/>
      <c r="P914" s="137"/>
      <c r="Q914" s="137"/>
      <c r="R914" s="137"/>
      <c r="S914" s="137"/>
      <c r="T914" s="137"/>
      <c r="U914" s="137"/>
      <c r="V914" s="137"/>
      <c r="W914" s="137"/>
      <c r="X914" s="137"/>
      <c r="Y914" s="137"/>
      <c r="Z914" s="137"/>
      <c r="AA914" s="137"/>
      <c r="AB914" s="137"/>
      <c r="AC914" s="137"/>
      <c r="AD914" s="137"/>
    </row>
    <row r="915" spans="1:30" s="62" customFormat="1" ht="12.75" x14ac:dyDescent="0.2">
      <c r="A915" s="138" t="s">
        <v>11</v>
      </c>
      <c r="B915" s="138"/>
      <c r="C915" s="21">
        <f t="shared" si="164"/>
        <v>0</v>
      </c>
      <c r="D915" s="21">
        <v>0</v>
      </c>
      <c r="E915" s="21">
        <v>0</v>
      </c>
      <c r="F915" s="21">
        <v>0</v>
      </c>
      <c r="G915" s="149"/>
      <c r="H915" s="149"/>
      <c r="I915" s="125"/>
      <c r="J915" s="125"/>
      <c r="K915" s="137" t="s">
        <v>310</v>
      </c>
      <c r="L915" s="137" t="s">
        <v>310</v>
      </c>
      <c r="M915" s="137" t="s">
        <v>310</v>
      </c>
      <c r="N915" s="137" t="s">
        <v>310</v>
      </c>
      <c r="O915" s="137"/>
      <c r="P915" s="137"/>
      <c r="Q915" s="137"/>
      <c r="R915" s="137"/>
      <c r="S915" s="137"/>
      <c r="T915" s="137"/>
      <c r="U915" s="137"/>
      <c r="V915" s="137"/>
      <c r="W915" s="137"/>
      <c r="X915" s="137"/>
      <c r="Y915" s="137"/>
      <c r="Z915" s="137"/>
      <c r="AA915" s="137"/>
      <c r="AB915" s="137"/>
      <c r="AC915" s="137"/>
      <c r="AD915" s="137"/>
    </row>
    <row r="916" spans="1:30" s="62" customFormat="1" ht="18.75" customHeight="1" x14ac:dyDescent="0.2">
      <c r="A916" s="138" t="s">
        <v>12</v>
      </c>
      <c r="B916" s="138"/>
      <c r="C916" s="21">
        <f t="shared" si="164"/>
        <v>0</v>
      </c>
      <c r="D916" s="21">
        <v>0</v>
      </c>
      <c r="E916" s="21">
        <v>0</v>
      </c>
      <c r="F916" s="21">
        <v>0</v>
      </c>
      <c r="G916" s="149"/>
      <c r="H916" s="149"/>
      <c r="I916" s="125"/>
      <c r="J916" s="125"/>
      <c r="K916" s="137" t="s">
        <v>310</v>
      </c>
      <c r="L916" s="137" t="s">
        <v>310</v>
      </c>
      <c r="M916" s="137" t="s">
        <v>310</v>
      </c>
      <c r="N916" s="137" t="s">
        <v>310</v>
      </c>
      <c r="O916" s="137"/>
      <c r="P916" s="137"/>
      <c r="Q916" s="137"/>
      <c r="R916" s="137"/>
      <c r="S916" s="137"/>
      <c r="T916" s="137"/>
      <c r="U916" s="137"/>
      <c r="V916" s="137"/>
      <c r="W916" s="137"/>
      <c r="X916" s="137"/>
      <c r="Y916" s="137"/>
      <c r="Z916" s="137"/>
      <c r="AA916" s="137"/>
      <c r="AB916" s="137"/>
      <c r="AC916" s="137"/>
      <c r="AD916" s="137"/>
    </row>
    <row r="917" spans="1:30" s="62" customFormat="1" ht="12" customHeight="1" x14ac:dyDescent="0.2">
      <c r="A917" s="139" t="s">
        <v>256</v>
      </c>
      <c r="B917" s="140"/>
      <c r="C917" s="21">
        <f t="shared" si="164"/>
        <v>0</v>
      </c>
      <c r="D917" s="21">
        <v>0</v>
      </c>
      <c r="E917" s="21">
        <v>0</v>
      </c>
      <c r="F917" s="21">
        <v>0</v>
      </c>
      <c r="G917" s="149"/>
      <c r="H917" s="149"/>
      <c r="I917" s="125"/>
      <c r="J917" s="125"/>
      <c r="K917" s="137"/>
      <c r="L917" s="137"/>
      <c r="M917" s="137"/>
      <c r="N917" s="137"/>
      <c r="O917" s="137"/>
      <c r="P917" s="137"/>
      <c r="Q917" s="137"/>
      <c r="R917" s="137"/>
      <c r="S917" s="137"/>
      <c r="T917" s="137"/>
      <c r="U917" s="137"/>
      <c r="V917" s="137"/>
      <c r="W917" s="137"/>
      <c r="X917" s="137"/>
      <c r="Y917" s="137"/>
      <c r="Z917" s="137"/>
      <c r="AA917" s="137"/>
      <c r="AB917" s="137"/>
      <c r="AC917" s="137"/>
      <c r="AD917" s="137"/>
    </row>
    <row r="918" spans="1:30" s="62" customFormat="1" ht="12.75" customHeight="1" x14ac:dyDescent="0.2">
      <c r="A918" s="138" t="s">
        <v>257</v>
      </c>
      <c r="B918" s="138"/>
      <c r="C918" s="21">
        <f t="shared" si="164"/>
        <v>0</v>
      </c>
      <c r="D918" s="21">
        <v>0</v>
      </c>
      <c r="E918" s="21">
        <v>0</v>
      </c>
      <c r="F918" s="21">
        <v>0</v>
      </c>
      <c r="G918" s="149"/>
      <c r="H918" s="149"/>
      <c r="I918" s="126"/>
      <c r="J918" s="126"/>
      <c r="K918" s="137" t="s">
        <v>310</v>
      </c>
      <c r="L918" s="137" t="s">
        <v>310</v>
      </c>
      <c r="M918" s="137" t="s">
        <v>310</v>
      </c>
      <c r="N918" s="137" t="s">
        <v>310</v>
      </c>
      <c r="O918" s="137"/>
      <c r="P918" s="137"/>
      <c r="Q918" s="137"/>
      <c r="R918" s="137"/>
      <c r="S918" s="137"/>
      <c r="T918" s="137"/>
      <c r="U918" s="137"/>
      <c r="V918" s="137"/>
      <c r="W918" s="137"/>
      <c r="X918" s="137"/>
      <c r="Y918" s="137"/>
      <c r="Z918" s="137"/>
      <c r="AA918" s="137"/>
      <c r="AB918" s="137"/>
      <c r="AC918" s="137"/>
      <c r="AD918" s="137"/>
    </row>
    <row r="919" spans="1:30" s="62" customFormat="1" ht="33.75" customHeight="1" x14ac:dyDescent="0.2">
      <c r="A919" s="75" t="s">
        <v>197</v>
      </c>
      <c r="B919" s="147" t="s">
        <v>260</v>
      </c>
      <c r="C919" s="148"/>
      <c r="D919" s="148"/>
      <c r="E919" s="148"/>
      <c r="F919" s="148"/>
      <c r="G919" s="149" t="s">
        <v>616</v>
      </c>
      <c r="H919" s="149" t="s">
        <v>175</v>
      </c>
      <c r="I919" s="111" t="s">
        <v>594</v>
      </c>
      <c r="J919" s="111" t="s">
        <v>595</v>
      </c>
      <c r="K919" s="137"/>
      <c r="L919" s="137"/>
      <c r="M919" s="137"/>
      <c r="N919" s="137" t="s">
        <v>310</v>
      </c>
      <c r="O919" s="137" t="s">
        <v>310</v>
      </c>
      <c r="P919" s="137" t="s">
        <v>310</v>
      </c>
      <c r="Q919" s="137" t="s">
        <v>310</v>
      </c>
      <c r="R919" s="137" t="s">
        <v>310</v>
      </c>
      <c r="S919" s="137" t="s">
        <v>310</v>
      </c>
      <c r="T919" s="137" t="s">
        <v>310</v>
      </c>
      <c r="U919" s="137" t="s">
        <v>310</v>
      </c>
      <c r="V919" s="137" t="s">
        <v>310</v>
      </c>
      <c r="W919" s="137"/>
      <c r="X919" s="137" t="s">
        <v>310</v>
      </c>
      <c r="Y919" s="137" t="s">
        <v>310</v>
      </c>
      <c r="Z919" s="137" t="s">
        <v>310</v>
      </c>
      <c r="AA919" s="137"/>
      <c r="AB919" s="137" t="s">
        <v>310</v>
      </c>
      <c r="AC919" s="137" t="s">
        <v>310</v>
      </c>
      <c r="AD919" s="137" t="s">
        <v>310</v>
      </c>
    </row>
    <row r="920" spans="1:30" s="62" customFormat="1" ht="12.75" x14ac:dyDescent="0.2">
      <c r="A920" s="138" t="s">
        <v>13</v>
      </c>
      <c r="B920" s="138"/>
      <c r="C920" s="21">
        <f t="shared" ref="C920:C926" si="166">SUM(D920:F920)</f>
        <v>4421.0526300000001</v>
      </c>
      <c r="D920" s="21">
        <f t="shared" ref="D920:F920" si="167">SUM(D921:D926)</f>
        <v>1473.6842099999999</v>
      </c>
      <c r="E920" s="21">
        <f t="shared" si="167"/>
        <v>1473.6842099999999</v>
      </c>
      <c r="F920" s="21">
        <f t="shared" si="167"/>
        <v>1473.6842099999999</v>
      </c>
      <c r="G920" s="149"/>
      <c r="H920" s="149"/>
      <c r="I920" s="125"/>
      <c r="J920" s="125"/>
      <c r="K920" s="137"/>
      <c r="L920" s="137"/>
      <c r="M920" s="137"/>
      <c r="N920" s="137" t="s">
        <v>310</v>
      </c>
      <c r="O920" s="137" t="s">
        <v>310</v>
      </c>
      <c r="P920" s="137" t="s">
        <v>310</v>
      </c>
      <c r="Q920" s="137" t="s">
        <v>310</v>
      </c>
      <c r="R920" s="137" t="s">
        <v>310</v>
      </c>
      <c r="S920" s="137" t="s">
        <v>310</v>
      </c>
      <c r="T920" s="137" t="s">
        <v>310</v>
      </c>
      <c r="U920" s="137" t="s">
        <v>310</v>
      </c>
      <c r="V920" s="137" t="s">
        <v>310</v>
      </c>
      <c r="W920" s="137"/>
      <c r="X920" s="137"/>
      <c r="Y920" s="137"/>
      <c r="Z920" s="137"/>
      <c r="AA920" s="137"/>
      <c r="AB920" s="137"/>
      <c r="AC920" s="137"/>
      <c r="AD920" s="137"/>
    </row>
    <row r="921" spans="1:30" s="62" customFormat="1" ht="12.75" x14ac:dyDescent="0.2">
      <c r="A921" s="138" t="s">
        <v>3</v>
      </c>
      <c r="B921" s="138"/>
      <c r="C921" s="21">
        <f t="shared" si="166"/>
        <v>4200</v>
      </c>
      <c r="D921" s="21">
        <v>1400</v>
      </c>
      <c r="E921" s="21">
        <v>1400</v>
      </c>
      <c r="F921" s="21">
        <v>1400</v>
      </c>
      <c r="G921" s="149"/>
      <c r="H921" s="149"/>
      <c r="I921" s="125"/>
      <c r="J921" s="125"/>
      <c r="K921" s="137"/>
      <c r="L921" s="137"/>
      <c r="M921" s="137"/>
      <c r="N921" s="137" t="s">
        <v>310</v>
      </c>
      <c r="O921" s="137" t="s">
        <v>310</v>
      </c>
      <c r="P921" s="137" t="s">
        <v>310</v>
      </c>
      <c r="Q921" s="137" t="s">
        <v>310</v>
      </c>
      <c r="R921" s="137" t="s">
        <v>310</v>
      </c>
      <c r="S921" s="137" t="s">
        <v>310</v>
      </c>
      <c r="T921" s="137" t="s">
        <v>310</v>
      </c>
      <c r="U921" s="137" t="s">
        <v>310</v>
      </c>
      <c r="V921" s="137" t="s">
        <v>310</v>
      </c>
      <c r="W921" s="137"/>
      <c r="X921" s="137"/>
      <c r="Y921" s="137"/>
      <c r="Z921" s="137"/>
      <c r="AA921" s="137"/>
      <c r="AB921" s="137"/>
      <c r="AC921" s="137"/>
      <c r="AD921" s="137"/>
    </row>
    <row r="922" spans="1:30" s="62" customFormat="1" ht="12.75" customHeight="1" x14ac:dyDescent="0.2">
      <c r="A922" s="138" t="s">
        <v>10</v>
      </c>
      <c r="B922" s="138"/>
      <c r="C922" s="21">
        <f t="shared" si="166"/>
        <v>221.05262999999997</v>
      </c>
      <c r="D922" s="21">
        <v>73.684209999999993</v>
      </c>
      <c r="E922" s="21">
        <v>73.684209999999993</v>
      </c>
      <c r="F922" s="21">
        <v>73.684209999999993</v>
      </c>
      <c r="G922" s="149"/>
      <c r="H922" s="149"/>
      <c r="I922" s="125"/>
      <c r="J922" s="125"/>
      <c r="K922" s="137"/>
      <c r="L922" s="137"/>
      <c r="M922" s="137"/>
      <c r="N922" s="137" t="s">
        <v>310</v>
      </c>
      <c r="O922" s="137" t="s">
        <v>310</v>
      </c>
      <c r="P922" s="137" t="s">
        <v>310</v>
      </c>
      <c r="Q922" s="137" t="s">
        <v>310</v>
      </c>
      <c r="R922" s="137" t="s">
        <v>310</v>
      </c>
      <c r="S922" s="137" t="s">
        <v>310</v>
      </c>
      <c r="T922" s="137" t="s">
        <v>310</v>
      </c>
      <c r="U922" s="137" t="s">
        <v>310</v>
      </c>
      <c r="V922" s="137" t="s">
        <v>310</v>
      </c>
      <c r="W922" s="137"/>
      <c r="X922" s="137"/>
      <c r="Y922" s="137"/>
      <c r="Z922" s="137"/>
      <c r="AA922" s="137"/>
      <c r="AB922" s="137"/>
      <c r="AC922" s="137"/>
      <c r="AD922" s="137"/>
    </row>
    <row r="923" spans="1:30" s="62" customFormat="1" ht="12.75" x14ac:dyDescent="0.2">
      <c r="A923" s="138" t="s">
        <v>11</v>
      </c>
      <c r="B923" s="138"/>
      <c r="C923" s="21">
        <f t="shared" si="166"/>
        <v>0</v>
      </c>
      <c r="D923" s="21">
        <v>0</v>
      </c>
      <c r="E923" s="21">
        <v>0</v>
      </c>
      <c r="F923" s="21">
        <v>0</v>
      </c>
      <c r="G923" s="149"/>
      <c r="H923" s="149"/>
      <c r="I923" s="125"/>
      <c r="J923" s="125"/>
      <c r="K923" s="137"/>
      <c r="L923" s="137"/>
      <c r="M923" s="137"/>
      <c r="N923" s="137" t="s">
        <v>310</v>
      </c>
      <c r="O923" s="137" t="s">
        <v>310</v>
      </c>
      <c r="P923" s="137" t="s">
        <v>310</v>
      </c>
      <c r="Q923" s="137" t="s">
        <v>310</v>
      </c>
      <c r="R923" s="137" t="s">
        <v>310</v>
      </c>
      <c r="S923" s="137" t="s">
        <v>310</v>
      </c>
      <c r="T923" s="137" t="s">
        <v>310</v>
      </c>
      <c r="U923" s="137" t="s">
        <v>310</v>
      </c>
      <c r="V923" s="137" t="s">
        <v>310</v>
      </c>
      <c r="W923" s="137"/>
      <c r="X923" s="137"/>
      <c r="Y923" s="137"/>
      <c r="Z923" s="137"/>
      <c r="AA923" s="137"/>
      <c r="AB923" s="137"/>
      <c r="AC923" s="137"/>
      <c r="AD923" s="137"/>
    </row>
    <row r="924" spans="1:30" s="62" customFormat="1" ht="18.75" customHeight="1" x14ac:dyDescent="0.2">
      <c r="A924" s="138" t="s">
        <v>12</v>
      </c>
      <c r="B924" s="138"/>
      <c r="C924" s="21">
        <f t="shared" si="166"/>
        <v>0</v>
      </c>
      <c r="D924" s="21">
        <v>0</v>
      </c>
      <c r="E924" s="21">
        <v>0</v>
      </c>
      <c r="F924" s="21">
        <v>0</v>
      </c>
      <c r="G924" s="149"/>
      <c r="H924" s="149"/>
      <c r="I924" s="125"/>
      <c r="J924" s="125"/>
      <c r="K924" s="137"/>
      <c r="L924" s="137"/>
      <c r="M924" s="137"/>
      <c r="N924" s="137" t="s">
        <v>310</v>
      </c>
      <c r="O924" s="137" t="s">
        <v>310</v>
      </c>
      <c r="P924" s="137" t="s">
        <v>310</v>
      </c>
      <c r="Q924" s="137" t="s">
        <v>310</v>
      </c>
      <c r="R924" s="137" t="s">
        <v>310</v>
      </c>
      <c r="S924" s="137" t="s">
        <v>310</v>
      </c>
      <c r="T924" s="137" t="s">
        <v>310</v>
      </c>
      <c r="U924" s="137" t="s">
        <v>310</v>
      </c>
      <c r="V924" s="137" t="s">
        <v>310</v>
      </c>
      <c r="W924" s="137"/>
      <c r="X924" s="137"/>
      <c r="Y924" s="137"/>
      <c r="Z924" s="137"/>
      <c r="AA924" s="137"/>
      <c r="AB924" s="137"/>
      <c r="AC924" s="137"/>
      <c r="AD924" s="137"/>
    </row>
    <row r="925" spans="1:30" s="62" customFormat="1" ht="12" customHeight="1" x14ac:dyDescent="0.2">
      <c r="A925" s="139" t="s">
        <v>256</v>
      </c>
      <c r="B925" s="140"/>
      <c r="C925" s="21">
        <f t="shared" si="166"/>
        <v>0</v>
      </c>
      <c r="D925" s="21">
        <v>0</v>
      </c>
      <c r="E925" s="21">
        <v>0</v>
      </c>
      <c r="F925" s="21">
        <v>0</v>
      </c>
      <c r="G925" s="149"/>
      <c r="H925" s="149"/>
      <c r="I925" s="125"/>
      <c r="J925" s="125"/>
      <c r="K925" s="137"/>
      <c r="L925" s="137"/>
      <c r="M925" s="137"/>
      <c r="N925" s="137"/>
      <c r="O925" s="137"/>
      <c r="P925" s="137"/>
      <c r="Q925" s="137"/>
      <c r="R925" s="137"/>
      <c r="S925" s="137"/>
      <c r="T925" s="137"/>
      <c r="U925" s="137"/>
      <c r="V925" s="137"/>
      <c r="W925" s="137"/>
      <c r="X925" s="137"/>
      <c r="Y925" s="137"/>
      <c r="Z925" s="137"/>
      <c r="AA925" s="137"/>
      <c r="AB925" s="137"/>
      <c r="AC925" s="137"/>
      <c r="AD925" s="137"/>
    </row>
    <row r="926" spans="1:30" s="62" customFormat="1" ht="12.75" customHeight="1" x14ac:dyDescent="0.2">
      <c r="A926" s="138" t="s">
        <v>257</v>
      </c>
      <c r="B926" s="138"/>
      <c r="C926" s="21">
        <f t="shared" si="166"/>
        <v>0</v>
      </c>
      <c r="D926" s="21">
        <v>0</v>
      </c>
      <c r="E926" s="21">
        <v>0</v>
      </c>
      <c r="F926" s="21">
        <v>0</v>
      </c>
      <c r="G926" s="149"/>
      <c r="H926" s="149"/>
      <c r="I926" s="126"/>
      <c r="J926" s="126"/>
      <c r="K926" s="137"/>
      <c r="L926" s="137"/>
      <c r="M926" s="137"/>
      <c r="N926" s="137" t="s">
        <v>310</v>
      </c>
      <c r="O926" s="137" t="s">
        <v>310</v>
      </c>
      <c r="P926" s="137" t="s">
        <v>310</v>
      </c>
      <c r="Q926" s="137" t="s">
        <v>310</v>
      </c>
      <c r="R926" s="137" t="s">
        <v>310</v>
      </c>
      <c r="S926" s="137" t="s">
        <v>310</v>
      </c>
      <c r="T926" s="137" t="s">
        <v>310</v>
      </c>
      <c r="U926" s="137" t="s">
        <v>310</v>
      </c>
      <c r="V926" s="137" t="s">
        <v>310</v>
      </c>
      <c r="W926" s="137"/>
      <c r="X926" s="137"/>
      <c r="Y926" s="137"/>
      <c r="Z926" s="137"/>
      <c r="AA926" s="137"/>
      <c r="AB926" s="137"/>
      <c r="AC926" s="137"/>
      <c r="AD926" s="137"/>
    </row>
    <row r="927" spans="1:30" s="62" customFormat="1" ht="45.75" customHeight="1" x14ac:dyDescent="0.2">
      <c r="A927" s="75" t="s">
        <v>198</v>
      </c>
      <c r="B927" s="147" t="s">
        <v>337</v>
      </c>
      <c r="C927" s="148"/>
      <c r="D927" s="148"/>
      <c r="E927" s="148"/>
      <c r="F927" s="148"/>
      <c r="G927" s="149" t="s">
        <v>616</v>
      </c>
      <c r="H927" s="149" t="s">
        <v>175</v>
      </c>
      <c r="I927" s="111" t="s">
        <v>594</v>
      </c>
      <c r="J927" s="111" t="s">
        <v>595</v>
      </c>
      <c r="K927" s="137"/>
      <c r="L927" s="137"/>
      <c r="M927" s="137"/>
      <c r="N927" s="137"/>
      <c r="O927" s="137" t="s">
        <v>310</v>
      </c>
      <c r="P927" s="137" t="s">
        <v>310</v>
      </c>
      <c r="Q927" s="137" t="s">
        <v>310</v>
      </c>
      <c r="R927" s="137" t="s">
        <v>310</v>
      </c>
      <c r="S927" s="137" t="s">
        <v>310</v>
      </c>
      <c r="T927" s="137" t="s">
        <v>310</v>
      </c>
      <c r="U927" s="137" t="s">
        <v>310</v>
      </c>
      <c r="V927" s="137" t="s">
        <v>310</v>
      </c>
      <c r="W927" s="137"/>
      <c r="X927" s="137" t="s">
        <v>310</v>
      </c>
      <c r="Y927" s="137" t="s">
        <v>310</v>
      </c>
      <c r="Z927" s="137" t="s">
        <v>310</v>
      </c>
      <c r="AA927" s="137"/>
      <c r="AB927" s="137" t="s">
        <v>310</v>
      </c>
      <c r="AC927" s="137" t="s">
        <v>310</v>
      </c>
      <c r="AD927" s="137" t="s">
        <v>310</v>
      </c>
    </row>
    <row r="928" spans="1:30" s="62" customFormat="1" ht="12.75" x14ac:dyDescent="0.2">
      <c r="A928" s="138" t="s">
        <v>13</v>
      </c>
      <c r="B928" s="138"/>
      <c r="C928" s="21">
        <f t="shared" ref="C928:C934" si="168">SUM(D928:F928)</f>
        <v>1754.3859666666667</v>
      </c>
      <c r="D928" s="21">
        <f t="shared" ref="D928:F928" si="169">SUM(D929:D934)</f>
        <v>584.79532222222224</v>
      </c>
      <c r="E928" s="21">
        <f t="shared" si="169"/>
        <v>584.79532222222224</v>
      </c>
      <c r="F928" s="21">
        <f t="shared" si="169"/>
        <v>584.79532222222224</v>
      </c>
      <c r="G928" s="149"/>
      <c r="H928" s="149"/>
      <c r="I928" s="125"/>
      <c r="J928" s="125"/>
      <c r="K928" s="137"/>
      <c r="L928" s="137"/>
      <c r="M928" s="137"/>
      <c r="N928" s="137"/>
      <c r="O928" s="137" t="s">
        <v>310</v>
      </c>
      <c r="P928" s="137" t="s">
        <v>310</v>
      </c>
      <c r="Q928" s="137" t="s">
        <v>310</v>
      </c>
      <c r="R928" s="137" t="s">
        <v>310</v>
      </c>
      <c r="S928" s="137" t="s">
        <v>310</v>
      </c>
      <c r="T928" s="137" t="s">
        <v>310</v>
      </c>
      <c r="U928" s="137" t="s">
        <v>310</v>
      </c>
      <c r="V928" s="137" t="s">
        <v>310</v>
      </c>
      <c r="W928" s="137"/>
      <c r="X928" s="137" t="s">
        <v>310</v>
      </c>
      <c r="Y928" s="137" t="s">
        <v>310</v>
      </c>
      <c r="Z928" s="137" t="s">
        <v>310</v>
      </c>
      <c r="AA928" s="137"/>
      <c r="AB928" s="137" t="s">
        <v>310</v>
      </c>
      <c r="AC928" s="137" t="s">
        <v>310</v>
      </c>
      <c r="AD928" s="137" t="s">
        <v>310</v>
      </c>
    </row>
    <row r="929" spans="1:30" s="62" customFormat="1" ht="12.75" x14ac:dyDescent="0.2">
      <c r="A929" s="138" t="s">
        <v>3</v>
      </c>
      <c r="B929" s="138"/>
      <c r="C929" s="21">
        <f t="shared" si="168"/>
        <v>1500</v>
      </c>
      <c r="D929" s="21">
        <v>500</v>
      </c>
      <c r="E929" s="21">
        <v>500</v>
      </c>
      <c r="F929" s="21">
        <v>500</v>
      </c>
      <c r="G929" s="149"/>
      <c r="H929" s="149"/>
      <c r="I929" s="125"/>
      <c r="J929" s="125"/>
      <c r="K929" s="137"/>
      <c r="L929" s="137"/>
      <c r="M929" s="137"/>
      <c r="N929" s="137"/>
      <c r="O929" s="137" t="s">
        <v>310</v>
      </c>
      <c r="P929" s="137" t="s">
        <v>310</v>
      </c>
      <c r="Q929" s="137" t="s">
        <v>310</v>
      </c>
      <c r="R929" s="137" t="s">
        <v>310</v>
      </c>
      <c r="S929" s="137" t="s">
        <v>310</v>
      </c>
      <c r="T929" s="137" t="s">
        <v>310</v>
      </c>
      <c r="U929" s="137" t="s">
        <v>310</v>
      </c>
      <c r="V929" s="137" t="s">
        <v>310</v>
      </c>
      <c r="W929" s="137"/>
      <c r="X929" s="137" t="s">
        <v>310</v>
      </c>
      <c r="Y929" s="137" t="s">
        <v>310</v>
      </c>
      <c r="Z929" s="137" t="s">
        <v>310</v>
      </c>
      <c r="AA929" s="137"/>
      <c r="AB929" s="137" t="s">
        <v>310</v>
      </c>
      <c r="AC929" s="137" t="s">
        <v>310</v>
      </c>
      <c r="AD929" s="137" t="s">
        <v>310</v>
      </c>
    </row>
    <row r="930" spans="1:30" s="62" customFormat="1" ht="12.75" customHeight="1" x14ac:dyDescent="0.2">
      <c r="A930" s="138" t="s">
        <v>10</v>
      </c>
      <c r="B930" s="138"/>
      <c r="C930" s="21">
        <f t="shared" si="168"/>
        <v>78.947370000000006</v>
      </c>
      <c r="D930" s="21">
        <v>26.31579</v>
      </c>
      <c r="E930" s="21">
        <v>26.31579</v>
      </c>
      <c r="F930" s="21">
        <v>26.31579</v>
      </c>
      <c r="G930" s="149"/>
      <c r="H930" s="149"/>
      <c r="I930" s="125"/>
      <c r="J930" s="125"/>
      <c r="K930" s="137"/>
      <c r="L930" s="137"/>
      <c r="M930" s="137"/>
      <c r="N930" s="137"/>
      <c r="O930" s="137" t="s">
        <v>310</v>
      </c>
      <c r="P930" s="137" t="s">
        <v>310</v>
      </c>
      <c r="Q930" s="137" t="s">
        <v>310</v>
      </c>
      <c r="R930" s="137" t="s">
        <v>310</v>
      </c>
      <c r="S930" s="137" t="s">
        <v>310</v>
      </c>
      <c r="T930" s="137" t="s">
        <v>310</v>
      </c>
      <c r="U930" s="137" t="s">
        <v>310</v>
      </c>
      <c r="V930" s="137" t="s">
        <v>310</v>
      </c>
      <c r="W930" s="137"/>
      <c r="X930" s="137" t="s">
        <v>310</v>
      </c>
      <c r="Y930" s="137" t="s">
        <v>310</v>
      </c>
      <c r="Z930" s="137" t="s">
        <v>310</v>
      </c>
      <c r="AA930" s="137"/>
      <c r="AB930" s="137" t="s">
        <v>310</v>
      </c>
      <c r="AC930" s="137" t="s">
        <v>310</v>
      </c>
      <c r="AD930" s="137" t="s">
        <v>310</v>
      </c>
    </row>
    <row r="931" spans="1:30" s="62" customFormat="1" ht="12.75" x14ac:dyDescent="0.2">
      <c r="A931" s="138" t="s">
        <v>11</v>
      </c>
      <c r="B931" s="138"/>
      <c r="C931" s="21">
        <f t="shared" si="168"/>
        <v>175.43859666666668</v>
      </c>
      <c r="D931" s="21">
        <f>(D929+D930)/90%*10%</f>
        <v>58.479532222222225</v>
      </c>
      <c r="E931" s="21">
        <f>(E929+E930)/90%*10%</f>
        <v>58.479532222222225</v>
      </c>
      <c r="F931" s="21">
        <f>(F929+F930)/90%*10%</f>
        <v>58.479532222222225</v>
      </c>
      <c r="G931" s="149"/>
      <c r="H931" s="149"/>
      <c r="I931" s="125"/>
      <c r="J931" s="125"/>
      <c r="K931" s="137"/>
      <c r="L931" s="137"/>
      <c r="M931" s="137"/>
      <c r="N931" s="137"/>
      <c r="O931" s="137" t="s">
        <v>310</v>
      </c>
      <c r="P931" s="137" t="s">
        <v>310</v>
      </c>
      <c r="Q931" s="137" t="s">
        <v>310</v>
      </c>
      <c r="R931" s="137" t="s">
        <v>310</v>
      </c>
      <c r="S931" s="137" t="s">
        <v>310</v>
      </c>
      <c r="T931" s="137" t="s">
        <v>310</v>
      </c>
      <c r="U931" s="137" t="s">
        <v>310</v>
      </c>
      <c r="V931" s="137" t="s">
        <v>310</v>
      </c>
      <c r="W931" s="137"/>
      <c r="X931" s="137" t="s">
        <v>310</v>
      </c>
      <c r="Y931" s="137" t="s">
        <v>310</v>
      </c>
      <c r="Z931" s="137" t="s">
        <v>310</v>
      </c>
      <c r="AA931" s="137"/>
      <c r="AB931" s="137" t="s">
        <v>310</v>
      </c>
      <c r="AC931" s="137" t="s">
        <v>310</v>
      </c>
      <c r="AD931" s="137" t="s">
        <v>310</v>
      </c>
    </row>
    <row r="932" spans="1:30" s="62" customFormat="1" ht="18.75" customHeight="1" x14ac:dyDescent="0.2">
      <c r="A932" s="138" t="s">
        <v>12</v>
      </c>
      <c r="B932" s="138"/>
      <c r="C932" s="21">
        <f t="shared" si="168"/>
        <v>0</v>
      </c>
      <c r="D932" s="21">
        <v>0</v>
      </c>
      <c r="E932" s="21">
        <v>0</v>
      </c>
      <c r="F932" s="21">
        <v>0</v>
      </c>
      <c r="G932" s="149"/>
      <c r="H932" s="149"/>
      <c r="I932" s="125"/>
      <c r="J932" s="125"/>
      <c r="K932" s="137"/>
      <c r="L932" s="137"/>
      <c r="M932" s="137"/>
      <c r="N932" s="137"/>
      <c r="O932" s="137" t="s">
        <v>310</v>
      </c>
      <c r="P932" s="137" t="s">
        <v>310</v>
      </c>
      <c r="Q932" s="137" t="s">
        <v>310</v>
      </c>
      <c r="R932" s="137" t="s">
        <v>310</v>
      </c>
      <c r="S932" s="137" t="s">
        <v>310</v>
      </c>
      <c r="T932" s="137" t="s">
        <v>310</v>
      </c>
      <c r="U932" s="137" t="s">
        <v>310</v>
      </c>
      <c r="V932" s="137" t="s">
        <v>310</v>
      </c>
      <c r="W932" s="137"/>
      <c r="X932" s="137" t="s">
        <v>310</v>
      </c>
      <c r="Y932" s="137" t="s">
        <v>310</v>
      </c>
      <c r="Z932" s="137" t="s">
        <v>310</v>
      </c>
      <c r="AA932" s="137"/>
      <c r="AB932" s="137" t="s">
        <v>310</v>
      </c>
      <c r="AC932" s="137" t="s">
        <v>310</v>
      </c>
      <c r="AD932" s="137" t="s">
        <v>310</v>
      </c>
    </row>
    <row r="933" spans="1:30" s="62" customFormat="1" ht="12" customHeight="1" x14ac:dyDescent="0.2">
      <c r="A933" s="139" t="s">
        <v>256</v>
      </c>
      <c r="B933" s="140"/>
      <c r="C933" s="21">
        <f t="shared" si="168"/>
        <v>0</v>
      </c>
      <c r="D933" s="21">
        <v>0</v>
      </c>
      <c r="E933" s="21">
        <v>0</v>
      </c>
      <c r="F933" s="21">
        <v>0</v>
      </c>
      <c r="G933" s="149"/>
      <c r="H933" s="149"/>
      <c r="I933" s="125"/>
      <c r="J933" s="125"/>
      <c r="K933" s="137"/>
      <c r="L933" s="137"/>
      <c r="M933" s="137"/>
      <c r="N933" s="137"/>
      <c r="O933" s="137"/>
      <c r="P933" s="137"/>
      <c r="Q933" s="137"/>
      <c r="R933" s="137"/>
      <c r="S933" s="137"/>
      <c r="T933" s="137"/>
      <c r="U933" s="137"/>
      <c r="V933" s="137"/>
      <c r="W933" s="137"/>
      <c r="X933" s="137"/>
      <c r="Y933" s="137"/>
      <c r="Z933" s="137"/>
      <c r="AA933" s="137"/>
      <c r="AB933" s="137"/>
      <c r="AC933" s="137"/>
      <c r="AD933" s="137"/>
    </row>
    <row r="934" spans="1:30" s="62" customFormat="1" ht="12.75" customHeight="1" x14ac:dyDescent="0.2">
      <c r="A934" s="138" t="s">
        <v>257</v>
      </c>
      <c r="B934" s="138"/>
      <c r="C934" s="21">
        <f t="shared" si="168"/>
        <v>0</v>
      </c>
      <c r="D934" s="21">
        <v>0</v>
      </c>
      <c r="E934" s="21">
        <v>0</v>
      </c>
      <c r="F934" s="21">
        <v>0</v>
      </c>
      <c r="G934" s="149"/>
      <c r="H934" s="149"/>
      <c r="I934" s="126"/>
      <c r="J934" s="126"/>
      <c r="K934" s="137"/>
      <c r="L934" s="137"/>
      <c r="M934" s="137"/>
      <c r="N934" s="137"/>
      <c r="O934" s="137" t="s">
        <v>310</v>
      </c>
      <c r="P934" s="137" t="s">
        <v>310</v>
      </c>
      <c r="Q934" s="137" t="s">
        <v>310</v>
      </c>
      <c r="R934" s="137" t="s">
        <v>310</v>
      </c>
      <c r="S934" s="137" t="s">
        <v>310</v>
      </c>
      <c r="T934" s="137" t="s">
        <v>310</v>
      </c>
      <c r="U934" s="137" t="s">
        <v>310</v>
      </c>
      <c r="V934" s="137" t="s">
        <v>310</v>
      </c>
      <c r="W934" s="137"/>
      <c r="X934" s="137" t="s">
        <v>310</v>
      </c>
      <c r="Y934" s="137" t="s">
        <v>310</v>
      </c>
      <c r="Z934" s="137" t="s">
        <v>310</v>
      </c>
      <c r="AA934" s="137"/>
      <c r="AB934" s="137" t="s">
        <v>310</v>
      </c>
      <c r="AC934" s="137" t="s">
        <v>310</v>
      </c>
      <c r="AD934" s="137" t="s">
        <v>310</v>
      </c>
    </row>
    <row r="935" spans="1:30" s="62" customFormat="1" ht="39.75" customHeight="1" x14ac:dyDescent="0.2">
      <c r="A935" s="116" t="s">
        <v>539</v>
      </c>
      <c r="B935" s="117"/>
      <c r="C935" s="117"/>
      <c r="D935" s="117"/>
      <c r="E935" s="117"/>
      <c r="F935" s="117"/>
      <c r="G935" s="117"/>
      <c r="H935" s="117"/>
      <c r="I935" s="117"/>
      <c r="J935" s="156"/>
      <c r="K935" s="93"/>
      <c r="L935" s="93"/>
      <c r="M935" s="93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4"/>
      <c r="Z935" s="94"/>
      <c r="AA935" s="94"/>
      <c r="AB935" s="94"/>
      <c r="AC935" s="94"/>
      <c r="AD935" s="93"/>
    </row>
    <row r="936" spans="1:30" s="62" customFormat="1" ht="66.599999999999994" customHeight="1" x14ac:dyDescent="0.2">
      <c r="A936" s="75" t="s">
        <v>199</v>
      </c>
      <c r="B936" s="147" t="s">
        <v>339</v>
      </c>
      <c r="C936" s="148"/>
      <c r="D936" s="148"/>
      <c r="E936" s="148"/>
      <c r="F936" s="148"/>
      <c r="G936" s="149" t="s">
        <v>616</v>
      </c>
      <c r="H936" s="149" t="s">
        <v>175</v>
      </c>
      <c r="I936" s="111" t="s">
        <v>594</v>
      </c>
      <c r="J936" s="111" t="s">
        <v>595</v>
      </c>
      <c r="K936" s="137"/>
      <c r="L936" s="137"/>
      <c r="M936" s="137"/>
      <c r="N936" s="137"/>
      <c r="O936" s="137" t="s">
        <v>310</v>
      </c>
      <c r="P936" s="137" t="s">
        <v>310</v>
      </c>
      <c r="Q936" s="137" t="s">
        <v>310</v>
      </c>
      <c r="R936" s="137" t="s">
        <v>310</v>
      </c>
      <c r="S936" s="137" t="s">
        <v>310</v>
      </c>
      <c r="T936" s="137" t="s">
        <v>310</v>
      </c>
      <c r="U936" s="137" t="s">
        <v>310</v>
      </c>
      <c r="V936" s="137" t="s">
        <v>310</v>
      </c>
      <c r="W936" s="137"/>
      <c r="X936" s="137" t="s">
        <v>310</v>
      </c>
      <c r="Y936" s="137" t="s">
        <v>310</v>
      </c>
      <c r="Z936" s="137" t="s">
        <v>310</v>
      </c>
      <c r="AA936" s="137"/>
      <c r="AB936" s="137" t="s">
        <v>310</v>
      </c>
      <c r="AC936" s="137" t="s">
        <v>310</v>
      </c>
      <c r="AD936" s="137" t="s">
        <v>310</v>
      </c>
    </row>
    <row r="937" spans="1:30" s="62" customFormat="1" ht="12.75" x14ac:dyDescent="0.2">
      <c r="A937" s="138" t="s">
        <v>13</v>
      </c>
      <c r="B937" s="138"/>
      <c r="C937" s="21">
        <f t="shared" ref="C937:C943" si="170">SUM(D937:F937)</f>
        <v>1754.3859666666667</v>
      </c>
      <c r="D937" s="21">
        <f t="shared" ref="D937:F937" si="171">SUM(D938:D943)</f>
        <v>584.79532222222224</v>
      </c>
      <c r="E937" s="21">
        <f t="shared" si="171"/>
        <v>584.79532222222224</v>
      </c>
      <c r="F937" s="21">
        <f t="shared" si="171"/>
        <v>584.79532222222224</v>
      </c>
      <c r="G937" s="149"/>
      <c r="H937" s="149"/>
      <c r="I937" s="125"/>
      <c r="J937" s="125"/>
      <c r="K937" s="137"/>
      <c r="L937" s="137"/>
      <c r="M937" s="137"/>
      <c r="N937" s="137"/>
      <c r="O937" s="137" t="s">
        <v>310</v>
      </c>
      <c r="P937" s="137" t="s">
        <v>310</v>
      </c>
      <c r="Q937" s="137" t="s">
        <v>310</v>
      </c>
      <c r="R937" s="137" t="s">
        <v>310</v>
      </c>
      <c r="S937" s="137" t="s">
        <v>310</v>
      </c>
      <c r="T937" s="137" t="s">
        <v>310</v>
      </c>
      <c r="U937" s="137" t="s">
        <v>310</v>
      </c>
      <c r="V937" s="137" t="s">
        <v>310</v>
      </c>
      <c r="W937" s="137"/>
      <c r="X937" s="137" t="s">
        <v>310</v>
      </c>
      <c r="Y937" s="137" t="s">
        <v>310</v>
      </c>
      <c r="Z937" s="137" t="s">
        <v>310</v>
      </c>
      <c r="AA937" s="137"/>
      <c r="AB937" s="137" t="s">
        <v>310</v>
      </c>
      <c r="AC937" s="137" t="s">
        <v>310</v>
      </c>
      <c r="AD937" s="137" t="s">
        <v>310</v>
      </c>
    </row>
    <row r="938" spans="1:30" s="62" customFormat="1" ht="12.75" x14ac:dyDescent="0.2">
      <c r="A938" s="138" t="s">
        <v>3</v>
      </c>
      <c r="B938" s="138"/>
      <c r="C938" s="21">
        <f t="shared" si="170"/>
        <v>1500</v>
      </c>
      <c r="D938" s="21">
        <v>500</v>
      </c>
      <c r="E938" s="21">
        <v>500</v>
      </c>
      <c r="F938" s="21">
        <v>500</v>
      </c>
      <c r="G938" s="149"/>
      <c r="H938" s="149"/>
      <c r="I938" s="125"/>
      <c r="J938" s="125"/>
      <c r="K938" s="137"/>
      <c r="L938" s="137"/>
      <c r="M938" s="137"/>
      <c r="N938" s="137"/>
      <c r="O938" s="137" t="s">
        <v>310</v>
      </c>
      <c r="P938" s="137" t="s">
        <v>310</v>
      </c>
      <c r="Q938" s="137" t="s">
        <v>310</v>
      </c>
      <c r="R938" s="137" t="s">
        <v>310</v>
      </c>
      <c r="S938" s="137" t="s">
        <v>310</v>
      </c>
      <c r="T938" s="137" t="s">
        <v>310</v>
      </c>
      <c r="U938" s="137" t="s">
        <v>310</v>
      </c>
      <c r="V938" s="137" t="s">
        <v>310</v>
      </c>
      <c r="W938" s="137"/>
      <c r="X938" s="137" t="s">
        <v>310</v>
      </c>
      <c r="Y938" s="137" t="s">
        <v>310</v>
      </c>
      <c r="Z938" s="137" t="s">
        <v>310</v>
      </c>
      <c r="AA938" s="137"/>
      <c r="AB938" s="137" t="s">
        <v>310</v>
      </c>
      <c r="AC938" s="137" t="s">
        <v>310</v>
      </c>
      <c r="AD938" s="137" t="s">
        <v>310</v>
      </c>
    </row>
    <row r="939" spans="1:30" s="62" customFormat="1" ht="12.75" customHeight="1" x14ac:dyDescent="0.2">
      <c r="A939" s="138" t="s">
        <v>10</v>
      </c>
      <c r="B939" s="138"/>
      <c r="C939" s="21">
        <f t="shared" si="170"/>
        <v>78.947370000000006</v>
      </c>
      <c r="D939" s="21">
        <v>26.31579</v>
      </c>
      <c r="E939" s="21">
        <v>26.31579</v>
      </c>
      <c r="F939" s="21">
        <v>26.31579</v>
      </c>
      <c r="G939" s="149"/>
      <c r="H939" s="149"/>
      <c r="I939" s="125"/>
      <c r="J939" s="125"/>
      <c r="K939" s="137"/>
      <c r="L939" s="137"/>
      <c r="M939" s="137"/>
      <c r="N939" s="137"/>
      <c r="O939" s="137" t="s">
        <v>310</v>
      </c>
      <c r="P939" s="137" t="s">
        <v>310</v>
      </c>
      <c r="Q939" s="137" t="s">
        <v>310</v>
      </c>
      <c r="R939" s="137" t="s">
        <v>310</v>
      </c>
      <c r="S939" s="137" t="s">
        <v>310</v>
      </c>
      <c r="T939" s="137" t="s">
        <v>310</v>
      </c>
      <c r="U939" s="137" t="s">
        <v>310</v>
      </c>
      <c r="V939" s="137" t="s">
        <v>310</v>
      </c>
      <c r="W939" s="137"/>
      <c r="X939" s="137" t="s">
        <v>310</v>
      </c>
      <c r="Y939" s="137" t="s">
        <v>310</v>
      </c>
      <c r="Z939" s="137" t="s">
        <v>310</v>
      </c>
      <c r="AA939" s="137"/>
      <c r="AB939" s="137" t="s">
        <v>310</v>
      </c>
      <c r="AC939" s="137" t="s">
        <v>310</v>
      </c>
      <c r="AD939" s="137" t="s">
        <v>310</v>
      </c>
    </row>
    <row r="940" spans="1:30" s="62" customFormat="1" ht="12.75" x14ac:dyDescent="0.2">
      <c r="A940" s="138" t="s">
        <v>11</v>
      </c>
      <c r="B940" s="138"/>
      <c r="C940" s="21">
        <f t="shared" si="170"/>
        <v>175.43859666666668</v>
      </c>
      <c r="D940" s="21">
        <f>(D938+D939)/90%*10%</f>
        <v>58.479532222222225</v>
      </c>
      <c r="E940" s="21">
        <f>(E938+E939)/90%*10%</f>
        <v>58.479532222222225</v>
      </c>
      <c r="F940" s="21">
        <f>(F938+F939)/90%*10%</f>
        <v>58.479532222222225</v>
      </c>
      <c r="G940" s="149"/>
      <c r="H940" s="149"/>
      <c r="I940" s="125"/>
      <c r="J940" s="125"/>
      <c r="K940" s="137"/>
      <c r="L940" s="137"/>
      <c r="M940" s="137"/>
      <c r="N940" s="137"/>
      <c r="O940" s="137" t="s">
        <v>310</v>
      </c>
      <c r="P940" s="137" t="s">
        <v>310</v>
      </c>
      <c r="Q940" s="137" t="s">
        <v>310</v>
      </c>
      <c r="R940" s="137" t="s">
        <v>310</v>
      </c>
      <c r="S940" s="137" t="s">
        <v>310</v>
      </c>
      <c r="T940" s="137" t="s">
        <v>310</v>
      </c>
      <c r="U940" s="137" t="s">
        <v>310</v>
      </c>
      <c r="V940" s="137" t="s">
        <v>310</v>
      </c>
      <c r="W940" s="137"/>
      <c r="X940" s="137" t="s">
        <v>310</v>
      </c>
      <c r="Y940" s="137" t="s">
        <v>310</v>
      </c>
      <c r="Z940" s="137" t="s">
        <v>310</v>
      </c>
      <c r="AA940" s="137"/>
      <c r="AB940" s="137" t="s">
        <v>310</v>
      </c>
      <c r="AC940" s="137" t="s">
        <v>310</v>
      </c>
      <c r="AD940" s="137" t="s">
        <v>310</v>
      </c>
    </row>
    <row r="941" spans="1:30" s="62" customFormat="1" ht="18.75" customHeight="1" x14ac:dyDescent="0.2">
      <c r="A941" s="138" t="s">
        <v>12</v>
      </c>
      <c r="B941" s="138"/>
      <c r="C941" s="21">
        <f t="shared" si="170"/>
        <v>0</v>
      </c>
      <c r="D941" s="21">
        <v>0</v>
      </c>
      <c r="E941" s="21">
        <v>0</v>
      </c>
      <c r="F941" s="21">
        <v>0</v>
      </c>
      <c r="G941" s="149"/>
      <c r="H941" s="149"/>
      <c r="I941" s="125"/>
      <c r="J941" s="125"/>
      <c r="K941" s="137"/>
      <c r="L941" s="137"/>
      <c r="M941" s="137"/>
      <c r="N941" s="137"/>
      <c r="O941" s="137" t="s">
        <v>310</v>
      </c>
      <c r="P941" s="137" t="s">
        <v>310</v>
      </c>
      <c r="Q941" s="137" t="s">
        <v>310</v>
      </c>
      <c r="R941" s="137" t="s">
        <v>310</v>
      </c>
      <c r="S941" s="137" t="s">
        <v>310</v>
      </c>
      <c r="T941" s="137" t="s">
        <v>310</v>
      </c>
      <c r="U941" s="137" t="s">
        <v>310</v>
      </c>
      <c r="V941" s="137" t="s">
        <v>310</v>
      </c>
      <c r="W941" s="137"/>
      <c r="X941" s="137" t="s">
        <v>310</v>
      </c>
      <c r="Y941" s="137" t="s">
        <v>310</v>
      </c>
      <c r="Z941" s="137" t="s">
        <v>310</v>
      </c>
      <c r="AA941" s="137"/>
      <c r="AB941" s="137" t="s">
        <v>310</v>
      </c>
      <c r="AC941" s="137" t="s">
        <v>310</v>
      </c>
      <c r="AD941" s="137" t="s">
        <v>310</v>
      </c>
    </row>
    <row r="942" spans="1:30" s="62" customFormat="1" ht="12" customHeight="1" x14ac:dyDescent="0.2">
      <c r="A942" s="139" t="s">
        <v>256</v>
      </c>
      <c r="B942" s="140"/>
      <c r="C942" s="21">
        <f t="shared" si="170"/>
        <v>0</v>
      </c>
      <c r="D942" s="21">
        <v>0</v>
      </c>
      <c r="E942" s="21">
        <v>0</v>
      </c>
      <c r="F942" s="21">
        <v>0</v>
      </c>
      <c r="G942" s="149"/>
      <c r="H942" s="149"/>
      <c r="I942" s="125"/>
      <c r="J942" s="125"/>
      <c r="K942" s="137"/>
      <c r="L942" s="137"/>
      <c r="M942" s="137"/>
      <c r="N942" s="137"/>
      <c r="O942" s="137"/>
      <c r="P942" s="137"/>
      <c r="Q942" s="137"/>
      <c r="R942" s="137"/>
      <c r="S942" s="137"/>
      <c r="T942" s="137"/>
      <c r="U942" s="137"/>
      <c r="V942" s="137"/>
      <c r="W942" s="137"/>
      <c r="X942" s="137"/>
      <c r="Y942" s="137"/>
      <c r="Z942" s="137"/>
      <c r="AA942" s="137"/>
      <c r="AB942" s="137"/>
      <c r="AC942" s="137"/>
      <c r="AD942" s="137"/>
    </row>
    <row r="943" spans="1:30" s="62" customFormat="1" ht="12.75" customHeight="1" x14ac:dyDescent="0.2">
      <c r="A943" s="138" t="s">
        <v>257</v>
      </c>
      <c r="B943" s="138"/>
      <c r="C943" s="21">
        <f t="shared" si="170"/>
        <v>0</v>
      </c>
      <c r="D943" s="21">
        <v>0</v>
      </c>
      <c r="E943" s="21">
        <v>0</v>
      </c>
      <c r="F943" s="21">
        <v>0</v>
      </c>
      <c r="G943" s="149"/>
      <c r="H943" s="149"/>
      <c r="I943" s="126"/>
      <c r="J943" s="126"/>
      <c r="K943" s="137"/>
      <c r="L943" s="137"/>
      <c r="M943" s="137"/>
      <c r="N943" s="137"/>
      <c r="O943" s="137" t="s">
        <v>310</v>
      </c>
      <c r="P943" s="137" t="s">
        <v>310</v>
      </c>
      <c r="Q943" s="137" t="s">
        <v>310</v>
      </c>
      <c r="R943" s="137" t="s">
        <v>310</v>
      </c>
      <c r="S943" s="137" t="s">
        <v>310</v>
      </c>
      <c r="T943" s="137" t="s">
        <v>310</v>
      </c>
      <c r="U943" s="137" t="s">
        <v>310</v>
      </c>
      <c r="V943" s="137" t="s">
        <v>310</v>
      </c>
      <c r="W943" s="137"/>
      <c r="X943" s="137" t="s">
        <v>310</v>
      </c>
      <c r="Y943" s="137" t="s">
        <v>310</v>
      </c>
      <c r="Z943" s="137" t="s">
        <v>310</v>
      </c>
      <c r="AA943" s="137"/>
      <c r="AB943" s="137" t="s">
        <v>310</v>
      </c>
      <c r="AC943" s="137" t="s">
        <v>310</v>
      </c>
      <c r="AD943" s="137" t="s">
        <v>310</v>
      </c>
    </row>
    <row r="944" spans="1:30" s="62" customFormat="1" ht="40.9" customHeight="1" x14ac:dyDescent="0.2">
      <c r="A944" s="116" t="s">
        <v>540</v>
      </c>
      <c r="B944" s="117"/>
      <c r="C944" s="117"/>
      <c r="D944" s="117"/>
      <c r="E944" s="117"/>
      <c r="F944" s="117"/>
      <c r="G944" s="117"/>
      <c r="H944" s="117"/>
      <c r="I944" s="117"/>
      <c r="J944" s="156"/>
      <c r="K944" s="93"/>
      <c r="L944" s="93"/>
      <c r="M944" s="93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4"/>
      <c r="Z944" s="94"/>
      <c r="AA944" s="94"/>
      <c r="AB944" s="94"/>
      <c r="AC944" s="94"/>
      <c r="AD944" s="93"/>
    </row>
    <row r="945" spans="1:30" s="62" customFormat="1" ht="36" customHeight="1" x14ac:dyDescent="0.2">
      <c r="A945" s="75" t="s">
        <v>200</v>
      </c>
      <c r="B945" s="147" t="s">
        <v>355</v>
      </c>
      <c r="C945" s="148"/>
      <c r="D945" s="148"/>
      <c r="E945" s="148"/>
      <c r="F945" s="148"/>
      <c r="G945" s="149" t="s">
        <v>616</v>
      </c>
      <c r="H945" s="149" t="s">
        <v>175</v>
      </c>
      <c r="I945" s="111" t="s">
        <v>594</v>
      </c>
      <c r="J945" s="111" t="s">
        <v>595</v>
      </c>
      <c r="K945" s="137"/>
      <c r="L945" s="137"/>
      <c r="M945" s="137"/>
      <c r="N945" s="137"/>
      <c r="O945" s="137" t="s">
        <v>310</v>
      </c>
      <c r="P945" s="137" t="s">
        <v>310</v>
      </c>
      <c r="Q945" s="137" t="s">
        <v>310</v>
      </c>
      <c r="R945" s="137" t="s">
        <v>310</v>
      </c>
      <c r="S945" s="137" t="s">
        <v>310</v>
      </c>
      <c r="T945" s="137" t="s">
        <v>310</v>
      </c>
      <c r="U945" s="137" t="s">
        <v>310</v>
      </c>
      <c r="V945" s="137" t="s">
        <v>310</v>
      </c>
      <c r="W945" s="137"/>
      <c r="X945" s="137" t="s">
        <v>310</v>
      </c>
      <c r="Y945" s="137" t="s">
        <v>310</v>
      </c>
      <c r="Z945" s="137" t="s">
        <v>310</v>
      </c>
      <c r="AA945" s="137"/>
      <c r="AB945" s="137" t="s">
        <v>310</v>
      </c>
      <c r="AC945" s="137" t="s">
        <v>310</v>
      </c>
      <c r="AD945" s="137" t="s">
        <v>310</v>
      </c>
    </row>
    <row r="946" spans="1:30" s="62" customFormat="1" ht="12.75" x14ac:dyDescent="0.2">
      <c r="A946" s="138" t="s">
        <v>13</v>
      </c>
      <c r="B946" s="138"/>
      <c r="C946" s="21">
        <f t="shared" ref="C946:C952" si="172">SUM(D946:F946)</f>
        <v>1578.9473699999999</v>
      </c>
      <c r="D946" s="21">
        <f t="shared" ref="D946:F946" si="173">SUM(D947:D952)</f>
        <v>526.31578999999999</v>
      </c>
      <c r="E946" s="21">
        <f t="shared" si="173"/>
        <v>526.31578999999999</v>
      </c>
      <c r="F946" s="21">
        <f t="shared" si="173"/>
        <v>526.31578999999999</v>
      </c>
      <c r="G946" s="149"/>
      <c r="H946" s="149"/>
      <c r="I946" s="125"/>
      <c r="J946" s="125"/>
      <c r="K946" s="137"/>
      <c r="L946" s="137"/>
      <c r="M946" s="137"/>
      <c r="N946" s="137"/>
      <c r="O946" s="137" t="s">
        <v>310</v>
      </c>
      <c r="P946" s="137" t="s">
        <v>310</v>
      </c>
      <c r="Q946" s="137" t="s">
        <v>310</v>
      </c>
      <c r="R946" s="137" t="s">
        <v>310</v>
      </c>
      <c r="S946" s="137" t="s">
        <v>310</v>
      </c>
      <c r="T946" s="137" t="s">
        <v>310</v>
      </c>
      <c r="U946" s="137" t="s">
        <v>310</v>
      </c>
      <c r="V946" s="137" t="s">
        <v>310</v>
      </c>
      <c r="W946" s="137"/>
      <c r="X946" s="137" t="s">
        <v>310</v>
      </c>
      <c r="Y946" s="137" t="s">
        <v>310</v>
      </c>
      <c r="Z946" s="137" t="s">
        <v>310</v>
      </c>
      <c r="AA946" s="137"/>
      <c r="AB946" s="137" t="s">
        <v>310</v>
      </c>
      <c r="AC946" s="137" t="s">
        <v>310</v>
      </c>
      <c r="AD946" s="137" t="s">
        <v>310</v>
      </c>
    </row>
    <row r="947" spans="1:30" s="62" customFormat="1" ht="12.75" x14ac:dyDescent="0.2">
      <c r="A947" s="138" t="s">
        <v>3</v>
      </c>
      <c r="B947" s="138"/>
      <c r="C947" s="21">
        <f t="shared" si="172"/>
        <v>1500</v>
      </c>
      <c r="D947" s="21">
        <v>500</v>
      </c>
      <c r="E947" s="21">
        <v>500</v>
      </c>
      <c r="F947" s="21">
        <v>500</v>
      </c>
      <c r="G947" s="149"/>
      <c r="H947" s="149"/>
      <c r="I947" s="125"/>
      <c r="J947" s="125"/>
      <c r="K947" s="137"/>
      <c r="L947" s="137"/>
      <c r="M947" s="137"/>
      <c r="N947" s="137"/>
      <c r="O947" s="137" t="s">
        <v>310</v>
      </c>
      <c r="P947" s="137" t="s">
        <v>310</v>
      </c>
      <c r="Q947" s="137" t="s">
        <v>310</v>
      </c>
      <c r="R947" s="137" t="s">
        <v>310</v>
      </c>
      <c r="S947" s="137" t="s">
        <v>310</v>
      </c>
      <c r="T947" s="137" t="s">
        <v>310</v>
      </c>
      <c r="U947" s="137" t="s">
        <v>310</v>
      </c>
      <c r="V947" s="137" t="s">
        <v>310</v>
      </c>
      <c r="W947" s="137"/>
      <c r="X947" s="137" t="s">
        <v>310</v>
      </c>
      <c r="Y947" s="137" t="s">
        <v>310</v>
      </c>
      <c r="Z947" s="137" t="s">
        <v>310</v>
      </c>
      <c r="AA947" s="137"/>
      <c r="AB947" s="137" t="s">
        <v>310</v>
      </c>
      <c r="AC947" s="137" t="s">
        <v>310</v>
      </c>
      <c r="AD947" s="137" t="s">
        <v>310</v>
      </c>
    </row>
    <row r="948" spans="1:30" s="62" customFormat="1" ht="12.75" customHeight="1" x14ac:dyDescent="0.2">
      <c r="A948" s="138" t="s">
        <v>10</v>
      </c>
      <c r="B948" s="138"/>
      <c r="C948" s="21">
        <f t="shared" si="172"/>
        <v>78.947370000000006</v>
      </c>
      <c r="D948" s="21">
        <v>26.31579</v>
      </c>
      <c r="E948" s="21">
        <v>26.31579</v>
      </c>
      <c r="F948" s="21">
        <v>26.31579</v>
      </c>
      <c r="G948" s="149"/>
      <c r="H948" s="149"/>
      <c r="I948" s="125"/>
      <c r="J948" s="125"/>
      <c r="K948" s="137"/>
      <c r="L948" s="137"/>
      <c r="M948" s="137"/>
      <c r="N948" s="137"/>
      <c r="O948" s="137" t="s">
        <v>310</v>
      </c>
      <c r="P948" s="137" t="s">
        <v>310</v>
      </c>
      <c r="Q948" s="137" t="s">
        <v>310</v>
      </c>
      <c r="R948" s="137" t="s">
        <v>310</v>
      </c>
      <c r="S948" s="137" t="s">
        <v>310</v>
      </c>
      <c r="T948" s="137" t="s">
        <v>310</v>
      </c>
      <c r="U948" s="137" t="s">
        <v>310</v>
      </c>
      <c r="V948" s="137" t="s">
        <v>310</v>
      </c>
      <c r="W948" s="137"/>
      <c r="X948" s="137" t="s">
        <v>310</v>
      </c>
      <c r="Y948" s="137" t="s">
        <v>310</v>
      </c>
      <c r="Z948" s="137" t="s">
        <v>310</v>
      </c>
      <c r="AA948" s="137"/>
      <c r="AB948" s="137" t="s">
        <v>310</v>
      </c>
      <c r="AC948" s="137" t="s">
        <v>310</v>
      </c>
      <c r="AD948" s="137" t="s">
        <v>310</v>
      </c>
    </row>
    <row r="949" spans="1:30" s="62" customFormat="1" ht="12.75" x14ac:dyDescent="0.2">
      <c r="A949" s="138" t="s">
        <v>11</v>
      </c>
      <c r="B949" s="138"/>
      <c r="C949" s="21">
        <f t="shared" si="172"/>
        <v>0</v>
      </c>
      <c r="D949" s="21">
        <v>0</v>
      </c>
      <c r="E949" s="21">
        <v>0</v>
      </c>
      <c r="F949" s="21">
        <v>0</v>
      </c>
      <c r="G949" s="149"/>
      <c r="H949" s="149"/>
      <c r="I949" s="125"/>
      <c r="J949" s="125"/>
      <c r="K949" s="137"/>
      <c r="L949" s="137"/>
      <c r="M949" s="137"/>
      <c r="N949" s="137"/>
      <c r="O949" s="137" t="s">
        <v>310</v>
      </c>
      <c r="P949" s="137" t="s">
        <v>310</v>
      </c>
      <c r="Q949" s="137" t="s">
        <v>310</v>
      </c>
      <c r="R949" s="137" t="s">
        <v>310</v>
      </c>
      <c r="S949" s="137" t="s">
        <v>310</v>
      </c>
      <c r="T949" s="137" t="s">
        <v>310</v>
      </c>
      <c r="U949" s="137" t="s">
        <v>310</v>
      </c>
      <c r="V949" s="137" t="s">
        <v>310</v>
      </c>
      <c r="W949" s="137"/>
      <c r="X949" s="137" t="s">
        <v>310</v>
      </c>
      <c r="Y949" s="137" t="s">
        <v>310</v>
      </c>
      <c r="Z949" s="137" t="s">
        <v>310</v>
      </c>
      <c r="AA949" s="137"/>
      <c r="AB949" s="137" t="s">
        <v>310</v>
      </c>
      <c r="AC949" s="137" t="s">
        <v>310</v>
      </c>
      <c r="AD949" s="137" t="s">
        <v>310</v>
      </c>
    </row>
    <row r="950" spans="1:30" s="62" customFormat="1" ht="18.75" customHeight="1" x14ac:dyDescent="0.2">
      <c r="A950" s="138" t="s">
        <v>12</v>
      </c>
      <c r="B950" s="138"/>
      <c r="C950" s="21">
        <f t="shared" si="172"/>
        <v>0</v>
      </c>
      <c r="D950" s="21">
        <v>0</v>
      </c>
      <c r="E950" s="21">
        <v>0</v>
      </c>
      <c r="F950" s="21">
        <v>0</v>
      </c>
      <c r="G950" s="149"/>
      <c r="H950" s="149"/>
      <c r="I950" s="125"/>
      <c r="J950" s="125"/>
      <c r="K950" s="137"/>
      <c r="L950" s="137"/>
      <c r="M950" s="137"/>
      <c r="N950" s="137"/>
      <c r="O950" s="137" t="s">
        <v>310</v>
      </c>
      <c r="P950" s="137" t="s">
        <v>310</v>
      </c>
      <c r="Q950" s="137" t="s">
        <v>310</v>
      </c>
      <c r="R950" s="137" t="s">
        <v>310</v>
      </c>
      <c r="S950" s="137" t="s">
        <v>310</v>
      </c>
      <c r="T950" s="137" t="s">
        <v>310</v>
      </c>
      <c r="U950" s="137" t="s">
        <v>310</v>
      </c>
      <c r="V950" s="137" t="s">
        <v>310</v>
      </c>
      <c r="W950" s="137"/>
      <c r="X950" s="137" t="s">
        <v>310</v>
      </c>
      <c r="Y950" s="137" t="s">
        <v>310</v>
      </c>
      <c r="Z950" s="137" t="s">
        <v>310</v>
      </c>
      <c r="AA950" s="137"/>
      <c r="AB950" s="137" t="s">
        <v>310</v>
      </c>
      <c r="AC950" s="137" t="s">
        <v>310</v>
      </c>
      <c r="AD950" s="137" t="s">
        <v>310</v>
      </c>
    </row>
    <row r="951" spans="1:30" s="62" customFormat="1" ht="12" customHeight="1" x14ac:dyDescent="0.2">
      <c r="A951" s="139" t="s">
        <v>256</v>
      </c>
      <c r="B951" s="140"/>
      <c r="C951" s="21">
        <f t="shared" si="172"/>
        <v>0</v>
      </c>
      <c r="D951" s="21">
        <v>0</v>
      </c>
      <c r="E951" s="21">
        <v>0</v>
      </c>
      <c r="F951" s="21">
        <v>0</v>
      </c>
      <c r="G951" s="149"/>
      <c r="H951" s="149"/>
      <c r="I951" s="125"/>
      <c r="J951" s="125"/>
      <c r="K951" s="137"/>
      <c r="L951" s="137"/>
      <c r="M951" s="137"/>
      <c r="N951" s="137"/>
      <c r="O951" s="137"/>
      <c r="P951" s="137"/>
      <c r="Q951" s="137"/>
      <c r="R951" s="137"/>
      <c r="S951" s="137"/>
      <c r="T951" s="137"/>
      <c r="U951" s="137"/>
      <c r="V951" s="137"/>
      <c r="W951" s="137"/>
      <c r="X951" s="137"/>
      <c r="Y951" s="137"/>
      <c r="Z951" s="137"/>
      <c r="AA951" s="137"/>
      <c r="AB951" s="137"/>
      <c r="AC951" s="137"/>
      <c r="AD951" s="137"/>
    </row>
    <row r="952" spans="1:30" s="62" customFormat="1" ht="12.75" customHeight="1" x14ac:dyDescent="0.2">
      <c r="A952" s="138" t="s">
        <v>257</v>
      </c>
      <c r="B952" s="138"/>
      <c r="C952" s="21">
        <f t="shared" si="172"/>
        <v>0</v>
      </c>
      <c r="D952" s="21">
        <v>0</v>
      </c>
      <c r="E952" s="21">
        <v>0</v>
      </c>
      <c r="F952" s="21">
        <v>0</v>
      </c>
      <c r="G952" s="149"/>
      <c r="H952" s="149"/>
      <c r="I952" s="126"/>
      <c r="J952" s="126"/>
      <c r="K952" s="137"/>
      <c r="L952" s="137"/>
      <c r="M952" s="137"/>
      <c r="N952" s="137"/>
      <c r="O952" s="137" t="s">
        <v>310</v>
      </c>
      <c r="P952" s="137" t="s">
        <v>310</v>
      </c>
      <c r="Q952" s="137" t="s">
        <v>310</v>
      </c>
      <c r="R952" s="137" t="s">
        <v>310</v>
      </c>
      <c r="S952" s="137" t="s">
        <v>310</v>
      </c>
      <c r="T952" s="137" t="s">
        <v>310</v>
      </c>
      <c r="U952" s="137" t="s">
        <v>310</v>
      </c>
      <c r="V952" s="137" t="s">
        <v>310</v>
      </c>
      <c r="W952" s="137"/>
      <c r="X952" s="137" t="s">
        <v>310</v>
      </c>
      <c r="Y952" s="137" t="s">
        <v>310</v>
      </c>
      <c r="Z952" s="137" t="s">
        <v>310</v>
      </c>
      <c r="AA952" s="137"/>
      <c r="AB952" s="137" t="s">
        <v>310</v>
      </c>
      <c r="AC952" s="137" t="s">
        <v>310</v>
      </c>
      <c r="AD952" s="137" t="s">
        <v>310</v>
      </c>
    </row>
    <row r="953" spans="1:30" s="62" customFormat="1" ht="33" customHeight="1" x14ac:dyDescent="0.2">
      <c r="A953" s="75" t="s">
        <v>201</v>
      </c>
      <c r="B953" s="147" t="s">
        <v>473</v>
      </c>
      <c r="C953" s="148"/>
      <c r="D953" s="148"/>
      <c r="E953" s="148"/>
      <c r="F953" s="148"/>
      <c r="G953" s="149" t="s">
        <v>616</v>
      </c>
      <c r="H953" s="149" t="s">
        <v>175</v>
      </c>
      <c r="I953" s="111" t="s">
        <v>594</v>
      </c>
      <c r="J953" s="111" t="s">
        <v>595</v>
      </c>
      <c r="K953" s="137"/>
      <c r="L953" s="137"/>
      <c r="M953" s="137"/>
      <c r="N953" s="137"/>
      <c r="O953" s="137" t="s">
        <v>310</v>
      </c>
      <c r="P953" s="137" t="s">
        <v>310</v>
      </c>
      <c r="Q953" s="137" t="s">
        <v>310</v>
      </c>
      <c r="R953" s="137" t="s">
        <v>310</v>
      </c>
      <c r="S953" s="137" t="s">
        <v>310</v>
      </c>
      <c r="T953" s="137" t="s">
        <v>310</v>
      </c>
      <c r="U953" s="137" t="s">
        <v>310</v>
      </c>
      <c r="V953" s="137" t="s">
        <v>310</v>
      </c>
      <c r="W953" s="137"/>
      <c r="X953" s="137" t="s">
        <v>310</v>
      </c>
      <c r="Y953" s="137" t="s">
        <v>310</v>
      </c>
      <c r="Z953" s="137" t="s">
        <v>310</v>
      </c>
      <c r="AA953" s="137"/>
      <c r="AB953" s="137" t="s">
        <v>310</v>
      </c>
      <c r="AC953" s="137" t="s">
        <v>310</v>
      </c>
      <c r="AD953" s="137" t="s">
        <v>310</v>
      </c>
    </row>
    <row r="954" spans="1:30" s="62" customFormat="1" ht="12.75" x14ac:dyDescent="0.2">
      <c r="A954" s="138" t="s">
        <v>13</v>
      </c>
      <c r="B954" s="138"/>
      <c r="C954" s="21">
        <f t="shared" ref="C954:C960" si="174">SUM(D954:F954)</f>
        <v>1578.9473699999999</v>
      </c>
      <c r="D954" s="21">
        <f t="shared" ref="D954:F954" si="175">SUM(D955:D960)</f>
        <v>526.31578999999999</v>
      </c>
      <c r="E954" s="21">
        <f t="shared" si="175"/>
        <v>526.31578999999999</v>
      </c>
      <c r="F954" s="21">
        <f t="shared" si="175"/>
        <v>526.31578999999999</v>
      </c>
      <c r="G954" s="149"/>
      <c r="H954" s="149"/>
      <c r="I954" s="125"/>
      <c r="J954" s="125"/>
      <c r="K954" s="137"/>
      <c r="L954" s="137"/>
      <c r="M954" s="137"/>
      <c r="N954" s="137"/>
      <c r="O954" s="137" t="s">
        <v>310</v>
      </c>
      <c r="P954" s="137" t="s">
        <v>310</v>
      </c>
      <c r="Q954" s="137" t="s">
        <v>310</v>
      </c>
      <c r="R954" s="137" t="s">
        <v>310</v>
      </c>
      <c r="S954" s="137" t="s">
        <v>310</v>
      </c>
      <c r="T954" s="137" t="s">
        <v>310</v>
      </c>
      <c r="U954" s="137" t="s">
        <v>310</v>
      </c>
      <c r="V954" s="137" t="s">
        <v>310</v>
      </c>
      <c r="W954" s="137"/>
      <c r="X954" s="137" t="s">
        <v>310</v>
      </c>
      <c r="Y954" s="137" t="s">
        <v>310</v>
      </c>
      <c r="Z954" s="137" t="s">
        <v>310</v>
      </c>
      <c r="AA954" s="137"/>
      <c r="AB954" s="137" t="s">
        <v>310</v>
      </c>
      <c r="AC954" s="137" t="s">
        <v>310</v>
      </c>
      <c r="AD954" s="137" t="s">
        <v>310</v>
      </c>
    </row>
    <row r="955" spans="1:30" s="62" customFormat="1" ht="12.75" x14ac:dyDescent="0.2">
      <c r="A955" s="138" t="s">
        <v>3</v>
      </c>
      <c r="B955" s="138"/>
      <c r="C955" s="21">
        <f t="shared" si="174"/>
        <v>1500</v>
      </c>
      <c r="D955" s="21">
        <v>500</v>
      </c>
      <c r="E955" s="21">
        <v>500</v>
      </c>
      <c r="F955" s="21">
        <v>500</v>
      </c>
      <c r="G955" s="149"/>
      <c r="H955" s="149"/>
      <c r="I955" s="125"/>
      <c r="J955" s="125"/>
      <c r="K955" s="137"/>
      <c r="L955" s="137"/>
      <c r="M955" s="137"/>
      <c r="N955" s="137"/>
      <c r="O955" s="137" t="s">
        <v>310</v>
      </c>
      <c r="P955" s="137" t="s">
        <v>310</v>
      </c>
      <c r="Q955" s="137" t="s">
        <v>310</v>
      </c>
      <c r="R955" s="137" t="s">
        <v>310</v>
      </c>
      <c r="S955" s="137" t="s">
        <v>310</v>
      </c>
      <c r="T955" s="137" t="s">
        <v>310</v>
      </c>
      <c r="U955" s="137" t="s">
        <v>310</v>
      </c>
      <c r="V955" s="137" t="s">
        <v>310</v>
      </c>
      <c r="W955" s="137"/>
      <c r="X955" s="137" t="s">
        <v>310</v>
      </c>
      <c r="Y955" s="137" t="s">
        <v>310</v>
      </c>
      <c r="Z955" s="137" t="s">
        <v>310</v>
      </c>
      <c r="AA955" s="137"/>
      <c r="AB955" s="137" t="s">
        <v>310</v>
      </c>
      <c r="AC955" s="137" t="s">
        <v>310</v>
      </c>
      <c r="AD955" s="137" t="s">
        <v>310</v>
      </c>
    </row>
    <row r="956" spans="1:30" s="62" customFormat="1" ht="12.75" customHeight="1" x14ac:dyDescent="0.2">
      <c r="A956" s="138" t="s">
        <v>10</v>
      </c>
      <c r="B956" s="138"/>
      <c r="C956" s="21">
        <f t="shared" si="174"/>
        <v>78.947370000000006</v>
      </c>
      <c r="D956" s="21">
        <v>26.31579</v>
      </c>
      <c r="E956" s="21">
        <v>26.31579</v>
      </c>
      <c r="F956" s="21">
        <v>26.31579</v>
      </c>
      <c r="G956" s="149"/>
      <c r="H956" s="149"/>
      <c r="I956" s="125"/>
      <c r="J956" s="125"/>
      <c r="K956" s="137"/>
      <c r="L956" s="137"/>
      <c r="M956" s="137"/>
      <c r="N956" s="137"/>
      <c r="O956" s="137" t="s">
        <v>310</v>
      </c>
      <c r="P956" s="137" t="s">
        <v>310</v>
      </c>
      <c r="Q956" s="137" t="s">
        <v>310</v>
      </c>
      <c r="R956" s="137" t="s">
        <v>310</v>
      </c>
      <c r="S956" s="137" t="s">
        <v>310</v>
      </c>
      <c r="T956" s="137" t="s">
        <v>310</v>
      </c>
      <c r="U956" s="137" t="s">
        <v>310</v>
      </c>
      <c r="V956" s="137" t="s">
        <v>310</v>
      </c>
      <c r="W956" s="137"/>
      <c r="X956" s="137" t="s">
        <v>310</v>
      </c>
      <c r="Y956" s="137" t="s">
        <v>310</v>
      </c>
      <c r="Z956" s="137" t="s">
        <v>310</v>
      </c>
      <c r="AA956" s="137"/>
      <c r="AB956" s="137" t="s">
        <v>310</v>
      </c>
      <c r="AC956" s="137" t="s">
        <v>310</v>
      </c>
      <c r="AD956" s="137" t="s">
        <v>310</v>
      </c>
    </row>
    <row r="957" spans="1:30" s="62" customFormat="1" ht="12.75" x14ac:dyDescent="0.2">
      <c r="A957" s="138" t="s">
        <v>11</v>
      </c>
      <c r="B957" s="138"/>
      <c r="C957" s="21">
        <f t="shared" si="174"/>
        <v>0</v>
      </c>
      <c r="D957" s="21">
        <v>0</v>
      </c>
      <c r="E957" s="21">
        <v>0</v>
      </c>
      <c r="F957" s="21">
        <v>0</v>
      </c>
      <c r="G957" s="149"/>
      <c r="H957" s="149"/>
      <c r="I957" s="125"/>
      <c r="J957" s="125"/>
      <c r="K957" s="137"/>
      <c r="L957" s="137"/>
      <c r="M957" s="137"/>
      <c r="N957" s="137"/>
      <c r="O957" s="137" t="s">
        <v>310</v>
      </c>
      <c r="P957" s="137" t="s">
        <v>310</v>
      </c>
      <c r="Q957" s="137" t="s">
        <v>310</v>
      </c>
      <c r="R957" s="137" t="s">
        <v>310</v>
      </c>
      <c r="S957" s="137" t="s">
        <v>310</v>
      </c>
      <c r="T957" s="137" t="s">
        <v>310</v>
      </c>
      <c r="U957" s="137" t="s">
        <v>310</v>
      </c>
      <c r="V957" s="137" t="s">
        <v>310</v>
      </c>
      <c r="W957" s="137"/>
      <c r="X957" s="137" t="s">
        <v>310</v>
      </c>
      <c r="Y957" s="137" t="s">
        <v>310</v>
      </c>
      <c r="Z957" s="137" t="s">
        <v>310</v>
      </c>
      <c r="AA957" s="137"/>
      <c r="AB957" s="137" t="s">
        <v>310</v>
      </c>
      <c r="AC957" s="137" t="s">
        <v>310</v>
      </c>
      <c r="AD957" s="137" t="s">
        <v>310</v>
      </c>
    </row>
    <row r="958" spans="1:30" s="62" customFormat="1" ht="18.75" customHeight="1" x14ac:dyDescent="0.2">
      <c r="A958" s="138" t="s">
        <v>12</v>
      </c>
      <c r="B958" s="138"/>
      <c r="C958" s="21">
        <f t="shared" si="174"/>
        <v>0</v>
      </c>
      <c r="D958" s="21">
        <v>0</v>
      </c>
      <c r="E958" s="21">
        <v>0</v>
      </c>
      <c r="F958" s="21">
        <v>0</v>
      </c>
      <c r="G958" s="149"/>
      <c r="H958" s="149"/>
      <c r="I958" s="125"/>
      <c r="J958" s="125"/>
      <c r="K958" s="137"/>
      <c r="L958" s="137"/>
      <c r="M958" s="137"/>
      <c r="N958" s="137"/>
      <c r="O958" s="137" t="s">
        <v>310</v>
      </c>
      <c r="P958" s="137" t="s">
        <v>310</v>
      </c>
      <c r="Q958" s="137" t="s">
        <v>310</v>
      </c>
      <c r="R958" s="137" t="s">
        <v>310</v>
      </c>
      <c r="S958" s="137" t="s">
        <v>310</v>
      </c>
      <c r="T958" s="137" t="s">
        <v>310</v>
      </c>
      <c r="U958" s="137" t="s">
        <v>310</v>
      </c>
      <c r="V958" s="137" t="s">
        <v>310</v>
      </c>
      <c r="W958" s="137"/>
      <c r="X958" s="137" t="s">
        <v>310</v>
      </c>
      <c r="Y958" s="137" t="s">
        <v>310</v>
      </c>
      <c r="Z958" s="137" t="s">
        <v>310</v>
      </c>
      <c r="AA958" s="137"/>
      <c r="AB958" s="137" t="s">
        <v>310</v>
      </c>
      <c r="AC958" s="137" t="s">
        <v>310</v>
      </c>
      <c r="AD958" s="137" t="s">
        <v>310</v>
      </c>
    </row>
    <row r="959" spans="1:30" s="62" customFormat="1" ht="12" customHeight="1" x14ac:dyDescent="0.2">
      <c r="A959" s="139" t="s">
        <v>256</v>
      </c>
      <c r="B959" s="140"/>
      <c r="C959" s="21">
        <f t="shared" si="174"/>
        <v>0</v>
      </c>
      <c r="D959" s="21">
        <v>0</v>
      </c>
      <c r="E959" s="21">
        <v>0</v>
      </c>
      <c r="F959" s="21">
        <v>0</v>
      </c>
      <c r="G959" s="149"/>
      <c r="H959" s="149"/>
      <c r="I959" s="125"/>
      <c r="J959" s="125"/>
      <c r="K959" s="137"/>
      <c r="L959" s="137"/>
      <c r="M959" s="137"/>
      <c r="N959" s="137"/>
      <c r="O959" s="137"/>
      <c r="P959" s="137"/>
      <c r="Q959" s="137"/>
      <c r="R959" s="137"/>
      <c r="S959" s="137"/>
      <c r="T959" s="137"/>
      <c r="U959" s="137"/>
      <c r="V959" s="137"/>
      <c r="W959" s="137"/>
      <c r="X959" s="137"/>
      <c r="Y959" s="137"/>
      <c r="Z959" s="137"/>
      <c r="AA959" s="137"/>
      <c r="AB959" s="137"/>
      <c r="AC959" s="137"/>
      <c r="AD959" s="137"/>
    </row>
    <row r="960" spans="1:30" s="62" customFormat="1" ht="12.75" customHeight="1" x14ac:dyDescent="0.2">
      <c r="A960" s="138" t="s">
        <v>257</v>
      </c>
      <c r="B960" s="138"/>
      <c r="C960" s="21">
        <f t="shared" si="174"/>
        <v>0</v>
      </c>
      <c r="D960" s="21">
        <v>0</v>
      </c>
      <c r="E960" s="21">
        <v>0</v>
      </c>
      <c r="F960" s="21">
        <v>0</v>
      </c>
      <c r="G960" s="149"/>
      <c r="H960" s="149"/>
      <c r="I960" s="126"/>
      <c r="J960" s="126"/>
      <c r="K960" s="137"/>
      <c r="L960" s="137"/>
      <c r="M960" s="137"/>
      <c r="N960" s="137"/>
      <c r="O960" s="137" t="s">
        <v>310</v>
      </c>
      <c r="P960" s="137" t="s">
        <v>310</v>
      </c>
      <c r="Q960" s="137" t="s">
        <v>310</v>
      </c>
      <c r="R960" s="137" t="s">
        <v>310</v>
      </c>
      <c r="S960" s="137" t="s">
        <v>310</v>
      </c>
      <c r="T960" s="137" t="s">
        <v>310</v>
      </c>
      <c r="U960" s="137" t="s">
        <v>310</v>
      </c>
      <c r="V960" s="137" t="s">
        <v>310</v>
      </c>
      <c r="W960" s="137"/>
      <c r="X960" s="137" t="s">
        <v>310</v>
      </c>
      <c r="Y960" s="137" t="s">
        <v>310</v>
      </c>
      <c r="Z960" s="137" t="s">
        <v>310</v>
      </c>
      <c r="AA960" s="137"/>
      <c r="AB960" s="137" t="s">
        <v>310</v>
      </c>
      <c r="AC960" s="137" t="s">
        <v>310</v>
      </c>
      <c r="AD960" s="137" t="s">
        <v>310</v>
      </c>
    </row>
    <row r="961" spans="1:30" s="62" customFormat="1" ht="57" customHeight="1" x14ac:dyDescent="0.2">
      <c r="A961" s="75" t="s">
        <v>204</v>
      </c>
      <c r="B961" s="147" t="s">
        <v>341</v>
      </c>
      <c r="C961" s="148"/>
      <c r="D961" s="148"/>
      <c r="E961" s="148"/>
      <c r="F961" s="148"/>
      <c r="G961" s="149" t="s">
        <v>618</v>
      </c>
      <c r="H961" s="149" t="s">
        <v>342</v>
      </c>
      <c r="I961" s="111" t="s">
        <v>594</v>
      </c>
      <c r="J961" s="111" t="s">
        <v>595</v>
      </c>
      <c r="K961" s="137"/>
      <c r="L961" s="137"/>
      <c r="M961" s="137"/>
      <c r="N961" s="137"/>
      <c r="O961" s="137" t="s">
        <v>310</v>
      </c>
      <c r="P961" s="137" t="s">
        <v>310</v>
      </c>
      <c r="Q961" s="137" t="s">
        <v>310</v>
      </c>
      <c r="R961" s="137" t="s">
        <v>310</v>
      </c>
      <c r="S961" s="137" t="s">
        <v>310</v>
      </c>
      <c r="T961" s="137" t="s">
        <v>310</v>
      </c>
      <c r="U961" s="137" t="s">
        <v>310</v>
      </c>
      <c r="V961" s="137" t="s">
        <v>310</v>
      </c>
      <c r="W961" s="137"/>
      <c r="X961" s="137" t="s">
        <v>310</v>
      </c>
      <c r="Y961" s="137" t="s">
        <v>310</v>
      </c>
      <c r="Z961" s="137" t="s">
        <v>310</v>
      </c>
      <c r="AA961" s="137"/>
      <c r="AB961" s="137" t="s">
        <v>310</v>
      </c>
      <c r="AC961" s="137" t="s">
        <v>310</v>
      </c>
      <c r="AD961" s="137" t="s">
        <v>310</v>
      </c>
    </row>
    <row r="962" spans="1:30" s="62" customFormat="1" ht="12.75" x14ac:dyDescent="0.2">
      <c r="A962" s="138" t="s">
        <v>13</v>
      </c>
      <c r="B962" s="138"/>
      <c r="C962" s="21">
        <f t="shared" ref="C962:C968" si="176">SUM(D962:F962)</f>
        <v>1260</v>
      </c>
      <c r="D962" s="21">
        <f>SUM(D963:D968)</f>
        <v>420</v>
      </c>
      <c r="E962" s="21">
        <f>SUM(E963:E968)</f>
        <v>420</v>
      </c>
      <c r="F962" s="21">
        <f>SUM(F963:F968)</f>
        <v>420</v>
      </c>
      <c r="G962" s="149"/>
      <c r="H962" s="149"/>
      <c r="I962" s="125"/>
      <c r="J962" s="125"/>
      <c r="K962" s="137"/>
      <c r="L962" s="137"/>
      <c r="M962" s="137"/>
      <c r="N962" s="137"/>
      <c r="O962" s="137" t="s">
        <v>310</v>
      </c>
      <c r="P962" s="137" t="s">
        <v>310</v>
      </c>
      <c r="Q962" s="137" t="s">
        <v>310</v>
      </c>
      <c r="R962" s="137" t="s">
        <v>310</v>
      </c>
      <c r="S962" s="137" t="s">
        <v>310</v>
      </c>
      <c r="T962" s="137" t="s">
        <v>310</v>
      </c>
      <c r="U962" s="137" t="s">
        <v>310</v>
      </c>
      <c r="V962" s="137" t="s">
        <v>310</v>
      </c>
      <c r="W962" s="137"/>
      <c r="X962" s="137" t="s">
        <v>310</v>
      </c>
      <c r="Y962" s="137" t="s">
        <v>310</v>
      </c>
      <c r="Z962" s="137" t="s">
        <v>310</v>
      </c>
      <c r="AA962" s="137"/>
      <c r="AB962" s="137" t="s">
        <v>310</v>
      </c>
      <c r="AC962" s="137" t="s">
        <v>310</v>
      </c>
      <c r="AD962" s="137" t="s">
        <v>310</v>
      </c>
    </row>
    <row r="963" spans="1:30" s="62" customFormat="1" ht="12.75" x14ac:dyDescent="0.2">
      <c r="A963" s="138" t="s">
        <v>3</v>
      </c>
      <c r="B963" s="138"/>
      <c r="C963" s="21">
        <f t="shared" si="176"/>
        <v>1197</v>
      </c>
      <c r="D963" s="21">
        <v>399</v>
      </c>
      <c r="E963" s="21">
        <v>399</v>
      </c>
      <c r="F963" s="21">
        <v>399</v>
      </c>
      <c r="G963" s="149"/>
      <c r="H963" s="149"/>
      <c r="I963" s="125"/>
      <c r="J963" s="125"/>
      <c r="K963" s="137"/>
      <c r="L963" s="137"/>
      <c r="M963" s="137"/>
      <c r="N963" s="137"/>
      <c r="O963" s="137" t="s">
        <v>310</v>
      </c>
      <c r="P963" s="137" t="s">
        <v>310</v>
      </c>
      <c r="Q963" s="137" t="s">
        <v>310</v>
      </c>
      <c r="R963" s="137" t="s">
        <v>310</v>
      </c>
      <c r="S963" s="137" t="s">
        <v>310</v>
      </c>
      <c r="T963" s="137" t="s">
        <v>310</v>
      </c>
      <c r="U963" s="137" t="s">
        <v>310</v>
      </c>
      <c r="V963" s="137" t="s">
        <v>310</v>
      </c>
      <c r="W963" s="137"/>
      <c r="X963" s="137" t="s">
        <v>310</v>
      </c>
      <c r="Y963" s="137" t="s">
        <v>310</v>
      </c>
      <c r="Z963" s="137" t="s">
        <v>310</v>
      </c>
      <c r="AA963" s="137"/>
      <c r="AB963" s="137" t="s">
        <v>310</v>
      </c>
      <c r="AC963" s="137" t="s">
        <v>310</v>
      </c>
      <c r="AD963" s="137" t="s">
        <v>310</v>
      </c>
    </row>
    <row r="964" spans="1:30" s="62" customFormat="1" ht="12.75" customHeight="1" x14ac:dyDescent="0.2">
      <c r="A964" s="138" t="s">
        <v>10</v>
      </c>
      <c r="B964" s="138"/>
      <c r="C964" s="21">
        <f t="shared" si="176"/>
        <v>63</v>
      </c>
      <c r="D964" s="21">
        <v>21</v>
      </c>
      <c r="E964" s="21">
        <v>21</v>
      </c>
      <c r="F964" s="21">
        <v>21</v>
      </c>
      <c r="G964" s="149"/>
      <c r="H964" s="149"/>
      <c r="I964" s="125"/>
      <c r="J964" s="125"/>
      <c r="K964" s="137"/>
      <c r="L964" s="137"/>
      <c r="M964" s="137"/>
      <c r="N964" s="137"/>
      <c r="O964" s="137" t="s">
        <v>310</v>
      </c>
      <c r="P964" s="137" t="s">
        <v>310</v>
      </c>
      <c r="Q964" s="137" t="s">
        <v>310</v>
      </c>
      <c r="R964" s="137" t="s">
        <v>310</v>
      </c>
      <c r="S964" s="137" t="s">
        <v>310</v>
      </c>
      <c r="T964" s="137" t="s">
        <v>310</v>
      </c>
      <c r="U964" s="137" t="s">
        <v>310</v>
      </c>
      <c r="V964" s="137" t="s">
        <v>310</v>
      </c>
      <c r="W964" s="137"/>
      <c r="X964" s="137" t="s">
        <v>310</v>
      </c>
      <c r="Y964" s="137" t="s">
        <v>310</v>
      </c>
      <c r="Z964" s="137" t="s">
        <v>310</v>
      </c>
      <c r="AA964" s="137"/>
      <c r="AB964" s="137" t="s">
        <v>310</v>
      </c>
      <c r="AC964" s="137" t="s">
        <v>310</v>
      </c>
      <c r="AD964" s="137" t="s">
        <v>310</v>
      </c>
    </row>
    <row r="965" spans="1:30" s="62" customFormat="1" ht="12.75" x14ac:dyDescent="0.2">
      <c r="A965" s="138" t="s">
        <v>11</v>
      </c>
      <c r="B965" s="138"/>
      <c r="C965" s="21">
        <f t="shared" si="176"/>
        <v>0</v>
      </c>
      <c r="D965" s="21">
        <v>0</v>
      </c>
      <c r="E965" s="21">
        <v>0</v>
      </c>
      <c r="F965" s="21">
        <v>0</v>
      </c>
      <c r="G965" s="149"/>
      <c r="H965" s="149"/>
      <c r="I965" s="125"/>
      <c r="J965" s="125"/>
      <c r="K965" s="137"/>
      <c r="L965" s="137"/>
      <c r="M965" s="137"/>
      <c r="N965" s="137"/>
      <c r="O965" s="137" t="s">
        <v>310</v>
      </c>
      <c r="P965" s="137" t="s">
        <v>310</v>
      </c>
      <c r="Q965" s="137" t="s">
        <v>310</v>
      </c>
      <c r="R965" s="137" t="s">
        <v>310</v>
      </c>
      <c r="S965" s="137" t="s">
        <v>310</v>
      </c>
      <c r="T965" s="137" t="s">
        <v>310</v>
      </c>
      <c r="U965" s="137" t="s">
        <v>310</v>
      </c>
      <c r="V965" s="137" t="s">
        <v>310</v>
      </c>
      <c r="W965" s="137"/>
      <c r="X965" s="137" t="s">
        <v>310</v>
      </c>
      <c r="Y965" s="137" t="s">
        <v>310</v>
      </c>
      <c r="Z965" s="137" t="s">
        <v>310</v>
      </c>
      <c r="AA965" s="137"/>
      <c r="AB965" s="137" t="s">
        <v>310</v>
      </c>
      <c r="AC965" s="137" t="s">
        <v>310</v>
      </c>
      <c r="AD965" s="137" t="s">
        <v>310</v>
      </c>
    </row>
    <row r="966" spans="1:30" s="62" customFormat="1" ht="18.75" customHeight="1" x14ac:dyDescent="0.2">
      <c r="A966" s="138" t="s">
        <v>12</v>
      </c>
      <c r="B966" s="138"/>
      <c r="C966" s="21">
        <f t="shared" si="176"/>
        <v>0</v>
      </c>
      <c r="D966" s="21">
        <v>0</v>
      </c>
      <c r="E966" s="21">
        <v>0</v>
      </c>
      <c r="F966" s="21">
        <v>0</v>
      </c>
      <c r="G966" s="149"/>
      <c r="H966" s="149"/>
      <c r="I966" s="125"/>
      <c r="J966" s="125"/>
      <c r="K966" s="137"/>
      <c r="L966" s="137"/>
      <c r="M966" s="137"/>
      <c r="N966" s="137"/>
      <c r="O966" s="137" t="s">
        <v>310</v>
      </c>
      <c r="P966" s="137" t="s">
        <v>310</v>
      </c>
      <c r="Q966" s="137" t="s">
        <v>310</v>
      </c>
      <c r="R966" s="137" t="s">
        <v>310</v>
      </c>
      <c r="S966" s="137" t="s">
        <v>310</v>
      </c>
      <c r="T966" s="137" t="s">
        <v>310</v>
      </c>
      <c r="U966" s="137" t="s">
        <v>310</v>
      </c>
      <c r="V966" s="137" t="s">
        <v>310</v>
      </c>
      <c r="W966" s="137"/>
      <c r="X966" s="137" t="s">
        <v>310</v>
      </c>
      <c r="Y966" s="137" t="s">
        <v>310</v>
      </c>
      <c r="Z966" s="137" t="s">
        <v>310</v>
      </c>
      <c r="AA966" s="137"/>
      <c r="AB966" s="137" t="s">
        <v>310</v>
      </c>
      <c r="AC966" s="137" t="s">
        <v>310</v>
      </c>
      <c r="AD966" s="137" t="s">
        <v>310</v>
      </c>
    </row>
    <row r="967" spans="1:30" s="62" customFormat="1" ht="12" customHeight="1" x14ac:dyDescent="0.2">
      <c r="A967" s="139" t="s">
        <v>256</v>
      </c>
      <c r="B967" s="140"/>
      <c r="C967" s="21">
        <f t="shared" si="176"/>
        <v>0</v>
      </c>
      <c r="D967" s="21">
        <v>0</v>
      </c>
      <c r="E967" s="21">
        <v>0</v>
      </c>
      <c r="F967" s="21">
        <v>0</v>
      </c>
      <c r="G967" s="149"/>
      <c r="H967" s="149"/>
      <c r="I967" s="125"/>
      <c r="J967" s="125"/>
      <c r="K967" s="137"/>
      <c r="L967" s="137"/>
      <c r="M967" s="137"/>
      <c r="N967" s="137"/>
      <c r="O967" s="137"/>
      <c r="P967" s="137"/>
      <c r="Q967" s="137"/>
      <c r="R967" s="137"/>
      <c r="S967" s="137"/>
      <c r="T967" s="137"/>
      <c r="U967" s="137"/>
      <c r="V967" s="137"/>
      <c r="W967" s="137"/>
      <c r="X967" s="137"/>
      <c r="Y967" s="137"/>
      <c r="Z967" s="137"/>
      <c r="AA967" s="137"/>
      <c r="AB967" s="137"/>
      <c r="AC967" s="137"/>
      <c r="AD967" s="137"/>
    </row>
    <row r="968" spans="1:30" s="62" customFormat="1" ht="12.75" customHeight="1" x14ac:dyDescent="0.2">
      <c r="A968" s="138" t="s">
        <v>257</v>
      </c>
      <c r="B968" s="138"/>
      <c r="C968" s="21">
        <f t="shared" si="176"/>
        <v>0</v>
      </c>
      <c r="D968" s="21">
        <v>0</v>
      </c>
      <c r="E968" s="21">
        <v>0</v>
      </c>
      <c r="F968" s="21">
        <v>0</v>
      </c>
      <c r="G968" s="149"/>
      <c r="H968" s="149"/>
      <c r="I968" s="126"/>
      <c r="J968" s="126"/>
      <c r="K968" s="137"/>
      <c r="L968" s="137"/>
      <c r="M968" s="137"/>
      <c r="N968" s="137"/>
      <c r="O968" s="137" t="s">
        <v>310</v>
      </c>
      <c r="P968" s="137" t="s">
        <v>310</v>
      </c>
      <c r="Q968" s="137" t="s">
        <v>310</v>
      </c>
      <c r="R968" s="137" t="s">
        <v>310</v>
      </c>
      <c r="S968" s="137" t="s">
        <v>310</v>
      </c>
      <c r="T968" s="137" t="s">
        <v>310</v>
      </c>
      <c r="U968" s="137" t="s">
        <v>310</v>
      </c>
      <c r="V968" s="137" t="s">
        <v>310</v>
      </c>
      <c r="W968" s="137"/>
      <c r="X968" s="137" t="s">
        <v>310</v>
      </c>
      <c r="Y968" s="137" t="s">
        <v>310</v>
      </c>
      <c r="Z968" s="137" t="s">
        <v>310</v>
      </c>
      <c r="AA968" s="137"/>
      <c r="AB968" s="137" t="s">
        <v>310</v>
      </c>
      <c r="AC968" s="137" t="s">
        <v>310</v>
      </c>
      <c r="AD968" s="137" t="s">
        <v>310</v>
      </c>
    </row>
    <row r="969" spans="1:30" s="62" customFormat="1" ht="72" customHeight="1" x14ac:dyDescent="0.2">
      <c r="A969" s="116" t="s">
        <v>646</v>
      </c>
      <c r="B969" s="117"/>
      <c r="C969" s="117"/>
      <c r="D969" s="117"/>
      <c r="E969" s="117"/>
      <c r="F969" s="117"/>
      <c r="G969" s="78" t="s">
        <v>618</v>
      </c>
      <c r="H969" s="78" t="s">
        <v>173</v>
      </c>
      <c r="I969" s="76" t="s">
        <v>1</v>
      </c>
      <c r="J969" s="75" t="s">
        <v>500</v>
      </c>
      <c r="K969" s="93"/>
      <c r="L969" s="93"/>
      <c r="M969" s="93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  <c r="AA969" s="93"/>
      <c r="AB969" s="93"/>
      <c r="AC969" s="93"/>
      <c r="AD969" s="93"/>
    </row>
    <row r="970" spans="1:30" s="62" customFormat="1" ht="13.5" customHeight="1" x14ac:dyDescent="0.2">
      <c r="A970" s="75" t="s">
        <v>301</v>
      </c>
      <c r="B970" s="147" t="s">
        <v>372</v>
      </c>
      <c r="C970" s="148"/>
      <c r="D970" s="148"/>
      <c r="E970" s="148"/>
      <c r="F970" s="148"/>
      <c r="G970" s="149" t="s">
        <v>530</v>
      </c>
      <c r="H970" s="149" t="s">
        <v>373</v>
      </c>
      <c r="I970" s="111" t="s">
        <v>594</v>
      </c>
      <c r="J970" s="111" t="s">
        <v>595</v>
      </c>
      <c r="K970" s="137"/>
      <c r="L970" s="137"/>
      <c r="M970" s="137"/>
      <c r="N970" s="137"/>
      <c r="O970" s="137" t="s">
        <v>310</v>
      </c>
      <c r="P970" s="137" t="s">
        <v>310</v>
      </c>
      <c r="Q970" s="137" t="s">
        <v>310</v>
      </c>
      <c r="R970" s="137" t="s">
        <v>310</v>
      </c>
      <c r="S970" s="137" t="s">
        <v>310</v>
      </c>
      <c r="T970" s="137" t="s">
        <v>310</v>
      </c>
      <c r="U970" s="137" t="s">
        <v>310</v>
      </c>
      <c r="V970" s="137" t="s">
        <v>310</v>
      </c>
      <c r="W970" s="137"/>
      <c r="X970" s="137" t="s">
        <v>310</v>
      </c>
      <c r="Y970" s="137" t="s">
        <v>310</v>
      </c>
      <c r="Z970" s="137" t="s">
        <v>310</v>
      </c>
      <c r="AA970" s="137"/>
      <c r="AB970" s="137" t="s">
        <v>310</v>
      </c>
      <c r="AC970" s="137" t="s">
        <v>310</v>
      </c>
      <c r="AD970" s="137" t="s">
        <v>310</v>
      </c>
    </row>
    <row r="971" spans="1:30" s="62" customFormat="1" ht="12.75" x14ac:dyDescent="0.2">
      <c r="A971" s="138" t="s">
        <v>13</v>
      </c>
      <c r="B971" s="138"/>
      <c r="C971" s="21">
        <f t="shared" ref="C971:C977" si="177">SUM(D971:F971)</f>
        <v>1500</v>
      </c>
      <c r="D971" s="21">
        <f>SUM(D972:D977)</f>
        <v>500</v>
      </c>
      <c r="E971" s="21">
        <f>SUM(E972:E977)</f>
        <v>500</v>
      </c>
      <c r="F971" s="21">
        <f>SUM(F972:F977)</f>
        <v>500</v>
      </c>
      <c r="G971" s="149"/>
      <c r="H971" s="149"/>
      <c r="I971" s="125"/>
      <c r="J971" s="125"/>
      <c r="K971" s="137"/>
      <c r="L971" s="137"/>
      <c r="M971" s="137"/>
      <c r="N971" s="137"/>
      <c r="O971" s="137" t="s">
        <v>310</v>
      </c>
      <c r="P971" s="137" t="s">
        <v>310</v>
      </c>
      <c r="Q971" s="137" t="s">
        <v>310</v>
      </c>
      <c r="R971" s="137" t="s">
        <v>310</v>
      </c>
      <c r="S971" s="137" t="s">
        <v>310</v>
      </c>
      <c r="T971" s="137" t="s">
        <v>310</v>
      </c>
      <c r="U971" s="137" t="s">
        <v>310</v>
      </c>
      <c r="V971" s="137" t="s">
        <v>310</v>
      </c>
      <c r="W971" s="137"/>
      <c r="X971" s="137" t="s">
        <v>310</v>
      </c>
      <c r="Y971" s="137" t="s">
        <v>310</v>
      </c>
      <c r="Z971" s="137" t="s">
        <v>310</v>
      </c>
      <c r="AA971" s="137"/>
      <c r="AB971" s="137" t="s">
        <v>310</v>
      </c>
      <c r="AC971" s="137" t="s">
        <v>310</v>
      </c>
      <c r="AD971" s="137" t="s">
        <v>310</v>
      </c>
    </row>
    <row r="972" spans="1:30" s="62" customFormat="1" ht="12.75" x14ac:dyDescent="0.2">
      <c r="A972" s="138" t="s">
        <v>3</v>
      </c>
      <c r="B972" s="138"/>
      <c r="C972" s="21">
        <f t="shared" si="177"/>
        <v>1425</v>
      </c>
      <c r="D972" s="21">
        <v>475</v>
      </c>
      <c r="E972" s="21">
        <v>475</v>
      </c>
      <c r="F972" s="21">
        <v>475</v>
      </c>
      <c r="G972" s="149"/>
      <c r="H972" s="149"/>
      <c r="I972" s="125"/>
      <c r="J972" s="125"/>
      <c r="K972" s="137"/>
      <c r="L972" s="137"/>
      <c r="M972" s="137"/>
      <c r="N972" s="137"/>
      <c r="O972" s="137" t="s">
        <v>310</v>
      </c>
      <c r="P972" s="137" t="s">
        <v>310</v>
      </c>
      <c r="Q972" s="137" t="s">
        <v>310</v>
      </c>
      <c r="R972" s="137" t="s">
        <v>310</v>
      </c>
      <c r="S972" s="137" t="s">
        <v>310</v>
      </c>
      <c r="T972" s="137" t="s">
        <v>310</v>
      </c>
      <c r="U972" s="137" t="s">
        <v>310</v>
      </c>
      <c r="V972" s="137" t="s">
        <v>310</v>
      </c>
      <c r="W972" s="137"/>
      <c r="X972" s="137" t="s">
        <v>310</v>
      </c>
      <c r="Y972" s="137" t="s">
        <v>310</v>
      </c>
      <c r="Z972" s="137" t="s">
        <v>310</v>
      </c>
      <c r="AA972" s="137"/>
      <c r="AB972" s="137" t="s">
        <v>310</v>
      </c>
      <c r="AC972" s="137" t="s">
        <v>310</v>
      </c>
      <c r="AD972" s="137" t="s">
        <v>310</v>
      </c>
    </row>
    <row r="973" spans="1:30" s="62" customFormat="1" ht="12.75" customHeight="1" x14ac:dyDescent="0.2">
      <c r="A973" s="138" t="s">
        <v>10</v>
      </c>
      <c r="B973" s="138"/>
      <c r="C973" s="21">
        <f t="shared" si="177"/>
        <v>75</v>
      </c>
      <c r="D973" s="21">
        <v>25</v>
      </c>
      <c r="E973" s="21">
        <v>25</v>
      </c>
      <c r="F973" s="21">
        <v>25</v>
      </c>
      <c r="G973" s="149"/>
      <c r="H973" s="149"/>
      <c r="I973" s="125"/>
      <c r="J973" s="125"/>
      <c r="K973" s="137"/>
      <c r="L973" s="137"/>
      <c r="M973" s="137"/>
      <c r="N973" s="137"/>
      <c r="O973" s="137" t="s">
        <v>310</v>
      </c>
      <c r="P973" s="137" t="s">
        <v>310</v>
      </c>
      <c r="Q973" s="137" t="s">
        <v>310</v>
      </c>
      <c r="R973" s="137" t="s">
        <v>310</v>
      </c>
      <c r="S973" s="137" t="s">
        <v>310</v>
      </c>
      <c r="T973" s="137" t="s">
        <v>310</v>
      </c>
      <c r="U973" s="137" t="s">
        <v>310</v>
      </c>
      <c r="V973" s="137" t="s">
        <v>310</v>
      </c>
      <c r="W973" s="137"/>
      <c r="X973" s="137" t="s">
        <v>310</v>
      </c>
      <c r="Y973" s="137" t="s">
        <v>310</v>
      </c>
      <c r="Z973" s="137" t="s">
        <v>310</v>
      </c>
      <c r="AA973" s="137"/>
      <c r="AB973" s="137" t="s">
        <v>310</v>
      </c>
      <c r="AC973" s="137" t="s">
        <v>310</v>
      </c>
      <c r="AD973" s="137" t="s">
        <v>310</v>
      </c>
    </row>
    <row r="974" spans="1:30" s="62" customFormat="1" ht="12.75" x14ac:dyDescent="0.2">
      <c r="A974" s="138" t="s">
        <v>11</v>
      </c>
      <c r="B974" s="138"/>
      <c r="C974" s="21">
        <f t="shared" si="177"/>
        <v>0</v>
      </c>
      <c r="D974" s="21">
        <v>0</v>
      </c>
      <c r="E974" s="21">
        <v>0</v>
      </c>
      <c r="F974" s="21">
        <v>0</v>
      </c>
      <c r="G974" s="149"/>
      <c r="H974" s="149"/>
      <c r="I974" s="125"/>
      <c r="J974" s="125"/>
      <c r="K974" s="137"/>
      <c r="L974" s="137"/>
      <c r="M974" s="137"/>
      <c r="N974" s="137"/>
      <c r="O974" s="137" t="s">
        <v>310</v>
      </c>
      <c r="P974" s="137" t="s">
        <v>310</v>
      </c>
      <c r="Q974" s="137" t="s">
        <v>310</v>
      </c>
      <c r="R974" s="137" t="s">
        <v>310</v>
      </c>
      <c r="S974" s="137" t="s">
        <v>310</v>
      </c>
      <c r="T974" s="137" t="s">
        <v>310</v>
      </c>
      <c r="U974" s="137" t="s">
        <v>310</v>
      </c>
      <c r="V974" s="137" t="s">
        <v>310</v>
      </c>
      <c r="W974" s="137"/>
      <c r="X974" s="137" t="s">
        <v>310</v>
      </c>
      <c r="Y974" s="137" t="s">
        <v>310</v>
      </c>
      <c r="Z974" s="137" t="s">
        <v>310</v>
      </c>
      <c r="AA974" s="137"/>
      <c r="AB974" s="137" t="s">
        <v>310</v>
      </c>
      <c r="AC974" s="137" t="s">
        <v>310</v>
      </c>
      <c r="AD974" s="137" t="s">
        <v>310</v>
      </c>
    </row>
    <row r="975" spans="1:30" s="62" customFormat="1" ht="18.75" customHeight="1" x14ac:dyDescent="0.2">
      <c r="A975" s="138" t="s">
        <v>12</v>
      </c>
      <c r="B975" s="138"/>
      <c r="C975" s="21">
        <f t="shared" si="177"/>
        <v>0</v>
      </c>
      <c r="D975" s="21">
        <v>0</v>
      </c>
      <c r="E975" s="21">
        <v>0</v>
      </c>
      <c r="F975" s="21">
        <v>0</v>
      </c>
      <c r="G975" s="149"/>
      <c r="H975" s="149"/>
      <c r="I975" s="125"/>
      <c r="J975" s="125"/>
      <c r="K975" s="137"/>
      <c r="L975" s="137"/>
      <c r="M975" s="137"/>
      <c r="N975" s="137"/>
      <c r="O975" s="137" t="s">
        <v>310</v>
      </c>
      <c r="P975" s="137" t="s">
        <v>310</v>
      </c>
      <c r="Q975" s="137" t="s">
        <v>310</v>
      </c>
      <c r="R975" s="137" t="s">
        <v>310</v>
      </c>
      <c r="S975" s="137" t="s">
        <v>310</v>
      </c>
      <c r="T975" s="137" t="s">
        <v>310</v>
      </c>
      <c r="U975" s="137" t="s">
        <v>310</v>
      </c>
      <c r="V975" s="137" t="s">
        <v>310</v>
      </c>
      <c r="W975" s="137"/>
      <c r="X975" s="137" t="s">
        <v>310</v>
      </c>
      <c r="Y975" s="137" t="s">
        <v>310</v>
      </c>
      <c r="Z975" s="137" t="s">
        <v>310</v>
      </c>
      <c r="AA975" s="137"/>
      <c r="AB975" s="137" t="s">
        <v>310</v>
      </c>
      <c r="AC975" s="137" t="s">
        <v>310</v>
      </c>
      <c r="AD975" s="137" t="s">
        <v>310</v>
      </c>
    </row>
    <row r="976" spans="1:30" s="62" customFormat="1" ht="12" customHeight="1" x14ac:dyDescent="0.2">
      <c r="A976" s="139" t="s">
        <v>256</v>
      </c>
      <c r="B976" s="140"/>
      <c r="C976" s="21">
        <f t="shared" si="177"/>
        <v>0</v>
      </c>
      <c r="D976" s="21">
        <v>0</v>
      </c>
      <c r="E976" s="21">
        <v>0</v>
      </c>
      <c r="F976" s="21">
        <v>0</v>
      </c>
      <c r="G976" s="149"/>
      <c r="H976" s="149"/>
      <c r="I976" s="125"/>
      <c r="J976" s="125"/>
      <c r="K976" s="137"/>
      <c r="L976" s="137"/>
      <c r="M976" s="137"/>
      <c r="N976" s="137"/>
      <c r="O976" s="137"/>
      <c r="P976" s="137"/>
      <c r="Q976" s="137"/>
      <c r="R976" s="137"/>
      <c r="S976" s="137"/>
      <c r="T976" s="137"/>
      <c r="U976" s="137"/>
      <c r="V976" s="137"/>
      <c r="W976" s="137"/>
      <c r="X976" s="137"/>
      <c r="Y976" s="137"/>
      <c r="Z976" s="137"/>
      <c r="AA976" s="137"/>
      <c r="AB976" s="137"/>
      <c r="AC976" s="137"/>
      <c r="AD976" s="137"/>
    </row>
    <row r="977" spans="1:30" s="62" customFormat="1" ht="12.75" customHeight="1" x14ac:dyDescent="0.2">
      <c r="A977" s="138" t="s">
        <v>257</v>
      </c>
      <c r="B977" s="138"/>
      <c r="C977" s="21">
        <f t="shared" si="177"/>
        <v>0</v>
      </c>
      <c r="D977" s="21">
        <v>0</v>
      </c>
      <c r="E977" s="21">
        <v>0</v>
      </c>
      <c r="F977" s="21">
        <v>0</v>
      </c>
      <c r="G977" s="149"/>
      <c r="H977" s="149"/>
      <c r="I977" s="126"/>
      <c r="J977" s="126"/>
      <c r="K977" s="137"/>
      <c r="L977" s="137"/>
      <c r="M977" s="137"/>
      <c r="N977" s="137"/>
      <c r="O977" s="137" t="s">
        <v>310</v>
      </c>
      <c r="P977" s="137" t="s">
        <v>310</v>
      </c>
      <c r="Q977" s="137" t="s">
        <v>310</v>
      </c>
      <c r="R977" s="137" t="s">
        <v>310</v>
      </c>
      <c r="S977" s="137" t="s">
        <v>310</v>
      </c>
      <c r="T977" s="137" t="s">
        <v>310</v>
      </c>
      <c r="U977" s="137" t="s">
        <v>310</v>
      </c>
      <c r="V977" s="137" t="s">
        <v>310</v>
      </c>
      <c r="W977" s="137"/>
      <c r="X977" s="137" t="s">
        <v>310</v>
      </c>
      <c r="Y977" s="137" t="s">
        <v>310</v>
      </c>
      <c r="Z977" s="137" t="s">
        <v>310</v>
      </c>
      <c r="AA977" s="137"/>
      <c r="AB977" s="137" t="s">
        <v>310</v>
      </c>
      <c r="AC977" s="137" t="s">
        <v>310</v>
      </c>
      <c r="AD977" s="137" t="s">
        <v>310</v>
      </c>
    </row>
    <row r="978" spans="1:30" s="62" customFormat="1" ht="75.75" customHeight="1" x14ac:dyDescent="0.2">
      <c r="A978" s="116" t="s">
        <v>619</v>
      </c>
      <c r="B978" s="117"/>
      <c r="C978" s="117"/>
      <c r="D978" s="117"/>
      <c r="E978" s="117"/>
      <c r="F978" s="117"/>
      <c r="G978" s="78" t="s">
        <v>620</v>
      </c>
      <c r="H978" s="78" t="s">
        <v>353</v>
      </c>
      <c r="I978" s="76" t="s">
        <v>1</v>
      </c>
      <c r="J978" s="75" t="s">
        <v>566</v>
      </c>
      <c r="K978" s="93"/>
      <c r="L978" s="93"/>
      <c r="M978" s="93"/>
      <c r="N978" s="93"/>
      <c r="O978" s="93"/>
      <c r="P978" s="93"/>
      <c r="Q978" s="93"/>
      <c r="R978" s="93"/>
      <c r="S978" s="93"/>
      <c r="T978" s="93"/>
      <c r="U978" s="93"/>
      <c r="V978" s="93"/>
      <c r="W978" s="93"/>
      <c r="X978" s="93"/>
      <c r="Y978" s="93"/>
      <c r="Z978" s="93"/>
      <c r="AA978" s="93"/>
      <c r="AB978" s="93"/>
      <c r="AC978" s="93"/>
      <c r="AD978" s="93"/>
    </row>
    <row r="979" spans="1:30" s="62" customFormat="1" ht="22.5" customHeight="1" x14ac:dyDescent="0.2">
      <c r="A979" s="75" t="s">
        <v>336</v>
      </c>
      <c r="B979" s="147" t="s">
        <v>374</v>
      </c>
      <c r="C979" s="148"/>
      <c r="D979" s="148"/>
      <c r="E979" s="148"/>
      <c r="F979" s="148"/>
      <c r="G979" s="149" t="s">
        <v>611</v>
      </c>
      <c r="H979" s="149" t="s">
        <v>375</v>
      </c>
      <c r="I979" s="111" t="s">
        <v>594</v>
      </c>
      <c r="J979" s="111" t="s">
        <v>595</v>
      </c>
      <c r="K979" s="137"/>
      <c r="L979" s="137"/>
      <c r="M979" s="137"/>
      <c r="N979" s="137"/>
      <c r="O979" s="137" t="s">
        <v>310</v>
      </c>
      <c r="P979" s="137" t="s">
        <v>310</v>
      </c>
      <c r="Q979" s="137" t="s">
        <v>310</v>
      </c>
      <c r="R979" s="137" t="s">
        <v>310</v>
      </c>
      <c r="S979" s="137" t="s">
        <v>310</v>
      </c>
      <c r="T979" s="137" t="s">
        <v>310</v>
      </c>
      <c r="U979" s="137" t="s">
        <v>310</v>
      </c>
      <c r="V979" s="137" t="s">
        <v>310</v>
      </c>
      <c r="W979" s="137"/>
      <c r="X979" s="137" t="s">
        <v>310</v>
      </c>
      <c r="Y979" s="137" t="s">
        <v>310</v>
      </c>
      <c r="Z979" s="137" t="s">
        <v>310</v>
      </c>
      <c r="AA979" s="137"/>
      <c r="AB979" s="137" t="s">
        <v>310</v>
      </c>
      <c r="AC979" s="137" t="s">
        <v>310</v>
      </c>
      <c r="AD979" s="137" t="s">
        <v>310</v>
      </c>
    </row>
    <row r="980" spans="1:30" s="62" customFormat="1" ht="12.75" x14ac:dyDescent="0.2">
      <c r="A980" s="138" t="s">
        <v>13</v>
      </c>
      <c r="B980" s="138"/>
      <c r="C980" s="21">
        <f t="shared" ref="C980:C986" si="178">SUM(D980:F980)</f>
        <v>1868.7368499999998</v>
      </c>
      <c r="D980" s="21">
        <f>SUM(D981:D986)</f>
        <v>630.84210999999993</v>
      </c>
      <c r="E980" s="21">
        <f>SUM(E981:E986)</f>
        <v>618.94736999999998</v>
      </c>
      <c r="F980" s="21">
        <f>SUM(F981:F986)</f>
        <v>618.94736999999998</v>
      </c>
      <c r="G980" s="149"/>
      <c r="H980" s="149"/>
      <c r="I980" s="125"/>
      <c r="J980" s="125"/>
      <c r="K980" s="137"/>
      <c r="L980" s="137"/>
      <c r="M980" s="137"/>
      <c r="N980" s="137"/>
      <c r="O980" s="137" t="s">
        <v>310</v>
      </c>
      <c r="P980" s="137" t="s">
        <v>310</v>
      </c>
      <c r="Q980" s="137" t="s">
        <v>310</v>
      </c>
      <c r="R980" s="137" t="s">
        <v>310</v>
      </c>
      <c r="S980" s="137" t="s">
        <v>310</v>
      </c>
      <c r="T980" s="137" t="s">
        <v>310</v>
      </c>
      <c r="U980" s="137" t="s">
        <v>310</v>
      </c>
      <c r="V980" s="137" t="s">
        <v>310</v>
      </c>
      <c r="W980" s="137"/>
      <c r="X980" s="137" t="s">
        <v>310</v>
      </c>
      <c r="Y980" s="137" t="s">
        <v>310</v>
      </c>
      <c r="Z980" s="137" t="s">
        <v>310</v>
      </c>
      <c r="AA980" s="137"/>
      <c r="AB980" s="137" t="s">
        <v>310</v>
      </c>
      <c r="AC980" s="137" t="s">
        <v>310</v>
      </c>
      <c r="AD980" s="137" t="s">
        <v>310</v>
      </c>
    </row>
    <row r="981" spans="1:30" s="62" customFormat="1" ht="12.75" x14ac:dyDescent="0.2">
      <c r="A981" s="138" t="s">
        <v>3</v>
      </c>
      <c r="B981" s="138"/>
      <c r="C981" s="21">
        <f t="shared" si="178"/>
        <v>1775.3</v>
      </c>
      <c r="D981" s="21">
        <f t="shared" ref="D981:D986" si="179">D989+D1007</f>
        <v>599.29999999999995</v>
      </c>
      <c r="E981" s="21">
        <f t="shared" ref="E981:F981" si="180">E989+E1007</f>
        <v>588</v>
      </c>
      <c r="F981" s="21">
        <f t="shared" si="180"/>
        <v>588</v>
      </c>
      <c r="G981" s="149"/>
      <c r="H981" s="149"/>
      <c r="I981" s="125"/>
      <c r="J981" s="125"/>
      <c r="K981" s="137"/>
      <c r="L981" s="137"/>
      <c r="M981" s="137"/>
      <c r="N981" s="137"/>
      <c r="O981" s="137" t="s">
        <v>310</v>
      </c>
      <c r="P981" s="137" t="s">
        <v>310</v>
      </c>
      <c r="Q981" s="137" t="s">
        <v>310</v>
      </c>
      <c r="R981" s="137" t="s">
        <v>310</v>
      </c>
      <c r="S981" s="137" t="s">
        <v>310</v>
      </c>
      <c r="T981" s="137" t="s">
        <v>310</v>
      </c>
      <c r="U981" s="137" t="s">
        <v>310</v>
      </c>
      <c r="V981" s="137" t="s">
        <v>310</v>
      </c>
      <c r="W981" s="137"/>
      <c r="X981" s="137" t="s">
        <v>310</v>
      </c>
      <c r="Y981" s="137" t="s">
        <v>310</v>
      </c>
      <c r="Z981" s="137" t="s">
        <v>310</v>
      </c>
      <c r="AA981" s="137"/>
      <c r="AB981" s="137" t="s">
        <v>310</v>
      </c>
      <c r="AC981" s="137" t="s">
        <v>310</v>
      </c>
      <c r="AD981" s="137" t="s">
        <v>310</v>
      </c>
    </row>
    <row r="982" spans="1:30" s="62" customFormat="1" ht="12.75" customHeight="1" x14ac:dyDescent="0.2">
      <c r="A982" s="138" t="s">
        <v>10</v>
      </c>
      <c r="B982" s="138"/>
      <c r="C982" s="21">
        <f t="shared" si="178"/>
        <v>93.436849999999993</v>
      </c>
      <c r="D982" s="21">
        <f t="shared" si="179"/>
        <v>31.542110000000001</v>
      </c>
      <c r="E982" s="21">
        <f t="shared" ref="E982:F986" si="181">E990+E1008</f>
        <v>30.947369999999999</v>
      </c>
      <c r="F982" s="21">
        <f t="shared" si="181"/>
        <v>30.947369999999999</v>
      </c>
      <c r="G982" s="149"/>
      <c r="H982" s="149"/>
      <c r="I982" s="125"/>
      <c r="J982" s="125"/>
      <c r="K982" s="137"/>
      <c r="L982" s="137"/>
      <c r="M982" s="137"/>
      <c r="N982" s="137"/>
      <c r="O982" s="137" t="s">
        <v>310</v>
      </c>
      <c r="P982" s="137" t="s">
        <v>310</v>
      </c>
      <c r="Q982" s="137" t="s">
        <v>310</v>
      </c>
      <c r="R982" s="137" t="s">
        <v>310</v>
      </c>
      <c r="S982" s="137" t="s">
        <v>310</v>
      </c>
      <c r="T982" s="137" t="s">
        <v>310</v>
      </c>
      <c r="U982" s="137" t="s">
        <v>310</v>
      </c>
      <c r="V982" s="137" t="s">
        <v>310</v>
      </c>
      <c r="W982" s="137"/>
      <c r="X982" s="137" t="s">
        <v>310</v>
      </c>
      <c r="Y982" s="137" t="s">
        <v>310</v>
      </c>
      <c r="Z982" s="137" t="s">
        <v>310</v>
      </c>
      <c r="AA982" s="137"/>
      <c r="AB982" s="137" t="s">
        <v>310</v>
      </c>
      <c r="AC982" s="137" t="s">
        <v>310</v>
      </c>
      <c r="AD982" s="137" t="s">
        <v>310</v>
      </c>
    </row>
    <row r="983" spans="1:30" s="62" customFormat="1" ht="12.75" x14ac:dyDescent="0.2">
      <c r="A983" s="138" t="s">
        <v>11</v>
      </c>
      <c r="B983" s="138"/>
      <c r="C983" s="21">
        <f t="shared" si="178"/>
        <v>0</v>
      </c>
      <c r="D983" s="21">
        <f t="shared" si="179"/>
        <v>0</v>
      </c>
      <c r="E983" s="21">
        <f t="shared" si="181"/>
        <v>0</v>
      </c>
      <c r="F983" s="21">
        <f t="shared" si="181"/>
        <v>0</v>
      </c>
      <c r="G983" s="149"/>
      <c r="H983" s="149"/>
      <c r="I983" s="125"/>
      <c r="J983" s="125"/>
      <c r="K983" s="137"/>
      <c r="L983" s="137"/>
      <c r="M983" s="137"/>
      <c r="N983" s="137"/>
      <c r="O983" s="137" t="s">
        <v>310</v>
      </c>
      <c r="P983" s="137" t="s">
        <v>310</v>
      </c>
      <c r="Q983" s="137" t="s">
        <v>310</v>
      </c>
      <c r="R983" s="137" t="s">
        <v>310</v>
      </c>
      <c r="S983" s="137" t="s">
        <v>310</v>
      </c>
      <c r="T983" s="137" t="s">
        <v>310</v>
      </c>
      <c r="U983" s="137" t="s">
        <v>310</v>
      </c>
      <c r="V983" s="137" t="s">
        <v>310</v>
      </c>
      <c r="W983" s="137"/>
      <c r="X983" s="137" t="s">
        <v>310</v>
      </c>
      <c r="Y983" s="137" t="s">
        <v>310</v>
      </c>
      <c r="Z983" s="137" t="s">
        <v>310</v>
      </c>
      <c r="AA983" s="137"/>
      <c r="AB983" s="137" t="s">
        <v>310</v>
      </c>
      <c r="AC983" s="137" t="s">
        <v>310</v>
      </c>
      <c r="AD983" s="137" t="s">
        <v>310</v>
      </c>
    </row>
    <row r="984" spans="1:30" s="62" customFormat="1" ht="18.75" customHeight="1" x14ac:dyDescent="0.2">
      <c r="A984" s="138" t="s">
        <v>12</v>
      </c>
      <c r="B984" s="138"/>
      <c r="C984" s="21">
        <f t="shared" si="178"/>
        <v>0</v>
      </c>
      <c r="D984" s="21">
        <f t="shared" si="179"/>
        <v>0</v>
      </c>
      <c r="E984" s="21">
        <f t="shared" si="181"/>
        <v>0</v>
      </c>
      <c r="F984" s="21">
        <f t="shared" si="181"/>
        <v>0</v>
      </c>
      <c r="G984" s="149"/>
      <c r="H984" s="149"/>
      <c r="I984" s="125"/>
      <c r="J984" s="125"/>
      <c r="K984" s="137"/>
      <c r="L984" s="137"/>
      <c r="M984" s="137"/>
      <c r="N984" s="137"/>
      <c r="O984" s="137" t="s">
        <v>310</v>
      </c>
      <c r="P984" s="137" t="s">
        <v>310</v>
      </c>
      <c r="Q984" s="137" t="s">
        <v>310</v>
      </c>
      <c r="R984" s="137" t="s">
        <v>310</v>
      </c>
      <c r="S984" s="137" t="s">
        <v>310</v>
      </c>
      <c r="T984" s="137" t="s">
        <v>310</v>
      </c>
      <c r="U984" s="137" t="s">
        <v>310</v>
      </c>
      <c r="V984" s="137" t="s">
        <v>310</v>
      </c>
      <c r="W984" s="137"/>
      <c r="X984" s="137" t="s">
        <v>310</v>
      </c>
      <c r="Y984" s="137" t="s">
        <v>310</v>
      </c>
      <c r="Z984" s="137" t="s">
        <v>310</v>
      </c>
      <c r="AA984" s="137"/>
      <c r="AB984" s="137" t="s">
        <v>310</v>
      </c>
      <c r="AC984" s="137" t="s">
        <v>310</v>
      </c>
      <c r="AD984" s="137" t="s">
        <v>310</v>
      </c>
    </row>
    <row r="985" spans="1:30" s="62" customFormat="1" ht="12" customHeight="1" x14ac:dyDescent="0.2">
      <c r="A985" s="139" t="s">
        <v>256</v>
      </c>
      <c r="B985" s="140"/>
      <c r="C985" s="21">
        <f t="shared" si="178"/>
        <v>0</v>
      </c>
      <c r="D985" s="21">
        <f t="shared" si="179"/>
        <v>0</v>
      </c>
      <c r="E985" s="21">
        <f t="shared" si="181"/>
        <v>0</v>
      </c>
      <c r="F985" s="21">
        <f t="shared" si="181"/>
        <v>0</v>
      </c>
      <c r="G985" s="149"/>
      <c r="H985" s="149"/>
      <c r="I985" s="125"/>
      <c r="J985" s="125"/>
      <c r="K985" s="137"/>
      <c r="L985" s="137"/>
      <c r="M985" s="137"/>
      <c r="N985" s="137"/>
      <c r="O985" s="137"/>
      <c r="P985" s="137"/>
      <c r="Q985" s="137"/>
      <c r="R985" s="137"/>
      <c r="S985" s="137"/>
      <c r="T985" s="137"/>
      <c r="U985" s="137"/>
      <c r="V985" s="137"/>
      <c r="W985" s="137"/>
      <c r="X985" s="137"/>
      <c r="Y985" s="137"/>
      <c r="Z985" s="137"/>
      <c r="AA985" s="137"/>
      <c r="AB985" s="137"/>
      <c r="AC985" s="137"/>
      <c r="AD985" s="137"/>
    </row>
    <row r="986" spans="1:30" s="62" customFormat="1" ht="12.75" customHeight="1" x14ac:dyDescent="0.2">
      <c r="A986" s="138" t="s">
        <v>257</v>
      </c>
      <c r="B986" s="138"/>
      <c r="C986" s="21">
        <f t="shared" si="178"/>
        <v>0</v>
      </c>
      <c r="D986" s="21">
        <f t="shared" si="179"/>
        <v>0</v>
      </c>
      <c r="E986" s="21">
        <f t="shared" si="181"/>
        <v>0</v>
      </c>
      <c r="F986" s="21">
        <f t="shared" si="181"/>
        <v>0</v>
      </c>
      <c r="G986" s="149"/>
      <c r="H986" s="149"/>
      <c r="I986" s="126"/>
      <c r="J986" s="126"/>
      <c r="K986" s="137"/>
      <c r="L986" s="137"/>
      <c r="M986" s="137"/>
      <c r="N986" s="137"/>
      <c r="O986" s="137" t="s">
        <v>310</v>
      </c>
      <c r="P986" s="137" t="s">
        <v>310</v>
      </c>
      <c r="Q986" s="137" t="s">
        <v>310</v>
      </c>
      <c r="R986" s="137" t="s">
        <v>310</v>
      </c>
      <c r="S986" s="137" t="s">
        <v>310</v>
      </c>
      <c r="T986" s="137" t="s">
        <v>310</v>
      </c>
      <c r="U986" s="137" t="s">
        <v>310</v>
      </c>
      <c r="V986" s="137" t="s">
        <v>310</v>
      </c>
      <c r="W986" s="137"/>
      <c r="X986" s="137" t="s">
        <v>310</v>
      </c>
      <c r="Y986" s="137" t="s">
        <v>310</v>
      </c>
      <c r="Z986" s="137" t="s">
        <v>310</v>
      </c>
      <c r="AA986" s="137"/>
      <c r="AB986" s="137" t="s">
        <v>310</v>
      </c>
      <c r="AC986" s="137" t="s">
        <v>310</v>
      </c>
      <c r="AD986" s="137" t="s">
        <v>310</v>
      </c>
    </row>
    <row r="987" spans="1:30" s="62" customFormat="1" ht="31.5" customHeight="1" x14ac:dyDescent="0.2">
      <c r="A987" s="75" t="s">
        <v>541</v>
      </c>
      <c r="B987" s="147" t="s">
        <v>376</v>
      </c>
      <c r="C987" s="148"/>
      <c r="D987" s="148"/>
      <c r="E987" s="148"/>
      <c r="F987" s="148"/>
      <c r="G987" s="149" t="s">
        <v>620</v>
      </c>
      <c r="H987" s="149" t="s">
        <v>377</v>
      </c>
      <c r="I987" s="111" t="s">
        <v>594</v>
      </c>
      <c r="J987" s="111" t="s">
        <v>595</v>
      </c>
      <c r="K987" s="137"/>
      <c r="L987" s="137"/>
      <c r="M987" s="137"/>
      <c r="N987" s="137"/>
      <c r="O987" s="137" t="s">
        <v>310</v>
      </c>
      <c r="P987" s="137" t="s">
        <v>310</v>
      </c>
      <c r="Q987" s="137" t="s">
        <v>310</v>
      </c>
      <c r="R987" s="137" t="s">
        <v>310</v>
      </c>
      <c r="S987" s="137" t="s">
        <v>310</v>
      </c>
      <c r="T987" s="137" t="s">
        <v>310</v>
      </c>
      <c r="U987" s="137" t="s">
        <v>310</v>
      </c>
      <c r="V987" s="137" t="s">
        <v>310</v>
      </c>
      <c r="W987" s="137"/>
      <c r="X987" s="137" t="s">
        <v>310</v>
      </c>
      <c r="Y987" s="137" t="s">
        <v>310</v>
      </c>
      <c r="Z987" s="137" t="s">
        <v>310</v>
      </c>
      <c r="AA987" s="137"/>
      <c r="AB987" s="137" t="s">
        <v>310</v>
      </c>
      <c r="AC987" s="137" t="s">
        <v>310</v>
      </c>
      <c r="AD987" s="137" t="s">
        <v>310</v>
      </c>
    </row>
    <row r="988" spans="1:30" s="62" customFormat="1" ht="12.75" x14ac:dyDescent="0.2">
      <c r="A988" s="138" t="s">
        <v>13</v>
      </c>
      <c r="B988" s="138"/>
      <c r="C988" s="21">
        <f t="shared" ref="C988:C994" si="182">SUM(D988:F988)</f>
        <v>1110.84211</v>
      </c>
      <c r="D988" s="21">
        <f>SUM(D989:D994)</f>
        <v>378.21053000000001</v>
      </c>
      <c r="E988" s="21">
        <f>SUM(E989:E994)</f>
        <v>366.31578999999999</v>
      </c>
      <c r="F988" s="21">
        <f>SUM(F989:F994)</f>
        <v>366.31578999999999</v>
      </c>
      <c r="G988" s="149"/>
      <c r="H988" s="149"/>
      <c r="I988" s="125"/>
      <c r="J988" s="125"/>
      <c r="K988" s="137"/>
      <c r="L988" s="137"/>
      <c r="M988" s="137"/>
      <c r="N988" s="137"/>
      <c r="O988" s="137" t="s">
        <v>310</v>
      </c>
      <c r="P988" s="137" t="s">
        <v>310</v>
      </c>
      <c r="Q988" s="137" t="s">
        <v>310</v>
      </c>
      <c r="R988" s="137" t="s">
        <v>310</v>
      </c>
      <c r="S988" s="137" t="s">
        <v>310</v>
      </c>
      <c r="T988" s="137" t="s">
        <v>310</v>
      </c>
      <c r="U988" s="137" t="s">
        <v>310</v>
      </c>
      <c r="V988" s="137" t="s">
        <v>310</v>
      </c>
      <c r="W988" s="137"/>
      <c r="X988" s="137" t="s">
        <v>310</v>
      </c>
      <c r="Y988" s="137" t="s">
        <v>310</v>
      </c>
      <c r="Z988" s="137" t="s">
        <v>310</v>
      </c>
      <c r="AA988" s="137"/>
      <c r="AB988" s="137" t="s">
        <v>310</v>
      </c>
      <c r="AC988" s="137" t="s">
        <v>310</v>
      </c>
      <c r="AD988" s="137" t="s">
        <v>310</v>
      </c>
    </row>
    <row r="989" spans="1:30" s="62" customFormat="1" ht="12.75" x14ac:dyDescent="0.2">
      <c r="A989" s="138" t="s">
        <v>3</v>
      </c>
      <c r="B989" s="138"/>
      <c r="C989" s="21">
        <f t="shared" si="182"/>
        <v>1055.3</v>
      </c>
      <c r="D989" s="21">
        <v>359.3</v>
      </c>
      <c r="E989" s="21">
        <v>348</v>
      </c>
      <c r="F989" s="21">
        <v>348</v>
      </c>
      <c r="G989" s="149"/>
      <c r="H989" s="149"/>
      <c r="I989" s="125"/>
      <c r="J989" s="125"/>
      <c r="K989" s="137"/>
      <c r="L989" s="137"/>
      <c r="M989" s="137"/>
      <c r="N989" s="137"/>
      <c r="O989" s="137" t="s">
        <v>310</v>
      </c>
      <c r="P989" s="137" t="s">
        <v>310</v>
      </c>
      <c r="Q989" s="137" t="s">
        <v>310</v>
      </c>
      <c r="R989" s="137" t="s">
        <v>310</v>
      </c>
      <c r="S989" s="137" t="s">
        <v>310</v>
      </c>
      <c r="T989" s="137" t="s">
        <v>310</v>
      </c>
      <c r="U989" s="137" t="s">
        <v>310</v>
      </c>
      <c r="V989" s="137" t="s">
        <v>310</v>
      </c>
      <c r="W989" s="137"/>
      <c r="X989" s="137" t="s">
        <v>310</v>
      </c>
      <c r="Y989" s="137" t="s">
        <v>310</v>
      </c>
      <c r="Z989" s="137" t="s">
        <v>310</v>
      </c>
      <c r="AA989" s="137"/>
      <c r="AB989" s="137" t="s">
        <v>310</v>
      </c>
      <c r="AC989" s="137" t="s">
        <v>310</v>
      </c>
      <c r="AD989" s="137" t="s">
        <v>310</v>
      </c>
    </row>
    <row r="990" spans="1:30" s="62" customFormat="1" ht="12.75" customHeight="1" x14ac:dyDescent="0.2">
      <c r="A990" s="138" t="s">
        <v>10</v>
      </c>
      <c r="B990" s="138"/>
      <c r="C990" s="21">
        <f t="shared" si="182"/>
        <v>55.542110000000001</v>
      </c>
      <c r="D990" s="21">
        <v>18.910530000000001</v>
      </c>
      <c r="E990" s="21">
        <v>18.31579</v>
      </c>
      <c r="F990" s="21">
        <v>18.31579</v>
      </c>
      <c r="G990" s="149"/>
      <c r="H990" s="149"/>
      <c r="I990" s="125"/>
      <c r="J990" s="125"/>
      <c r="K990" s="137"/>
      <c r="L990" s="137"/>
      <c r="M990" s="137"/>
      <c r="N990" s="137"/>
      <c r="O990" s="137" t="s">
        <v>310</v>
      </c>
      <c r="P990" s="137" t="s">
        <v>310</v>
      </c>
      <c r="Q990" s="137" t="s">
        <v>310</v>
      </c>
      <c r="R990" s="137" t="s">
        <v>310</v>
      </c>
      <c r="S990" s="137" t="s">
        <v>310</v>
      </c>
      <c r="T990" s="137" t="s">
        <v>310</v>
      </c>
      <c r="U990" s="137" t="s">
        <v>310</v>
      </c>
      <c r="V990" s="137" t="s">
        <v>310</v>
      </c>
      <c r="W990" s="137"/>
      <c r="X990" s="137" t="s">
        <v>310</v>
      </c>
      <c r="Y990" s="137" t="s">
        <v>310</v>
      </c>
      <c r="Z990" s="137" t="s">
        <v>310</v>
      </c>
      <c r="AA990" s="137"/>
      <c r="AB990" s="137" t="s">
        <v>310</v>
      </c>
      <c r="AC990" s="137" t="s">
        <v>310</v>
      </c>
      <c r="AD990" s="137" t="s">
        <v>310</v>
      </c>
    </row>
    <row r="991" spans="1:30" s="62" customFormat="1" ht="12.75" x14ac:dyDescent="0.2">
      <c r="A991" s="138" t="s">
        <v>11</v>
      </c>
      <c r="B991" s="138"/>
      <c r="C991" s="21">
        <f t="shared" si="182"/>
        <v>0</v>
      </c>
      <c r="D991" s="21">
        <v>0</v>
      </c>
      <c r="E991" s="21">
        <v>0</v>
      </c>
      <c r="F991" s="21">
        <v>0</v>
      </c>
      <c r="G991" s="149"/>
      <c r="H991" s="149"/>
      <c r="I991" s="125"/>
      <c r="J991" s="125"/>
      <c r="K991" s="137"/>
      <c r="L991" s="137"/>
      <c r="M991" s="137"/>
      <c r="N991" s="137"/>
      <c r="O991" s="137" t="s">
        <v>310</v>
      </c>
      <c r="P991" s="137" t="s">
        <v>310</v>
      </c>
      <c r="Q991" s="137" t="s">
        <v>310</v>
      </c>
      <c r="R991" s="137" t="s">
        <v>310</v>
      </c>
      <c r="S991" s="137" t="s">
        <v>310</v>
      </c>
      <c r="T991" s="137" t="s">
        <v>310</v>
      </c>
      <c r="U991" s="137" t="s">
        <v>310</v>
      </c>
      <c r="V991" s="137" t="s">
        <v>310</v>
      </c>
      <c r="W991" s="137"/>
      <c r="X991" s="137" t="s">
        <v>310</v>
      </c>
      <c r="Y991" s="137" t="s">
        <v>310</v>
      </c>
      <c r="Z991" s="137" t="s">
        <v>310</v>
      </c>
      <c r="AA991" s="137"/>
      <c r="AB991" s="137" t="s">
        <v>310</v>
      </c>
      <c r="AC991" s="137" t="s">
        <v>310</v>
      </c>
      <c r="AD991" s="137" t="s">
        <v>310</v>
      </c>
    </row>
    <row r="992" spans="1:30" s="62" customFormat="1" ht="18.75" customHeight="1" x14ac:dyDescent="0.2">
      <c r="A992" s="138" t="s">
        <v>12</v>
      </c>
      <c r="B992" s="138"/>
      <c r="C992" s="21">
        <f t="shared" si="182"/>
        <v>0</v>
      </c>
      <c r="D992" s="21">
        <v>0</v>
      </c>
      <c r="E992" s="21">
        <v>0</v>
      </c>
      <c r="F992" s="21">
        <v>0</v>
      </c>
      <c r="G992" s="149"/>
      <c r="H992" s="149"/>
      <c r="I992" s="125"/>
      <c r="J992" s="125"/>
      <c r="K992" s="137"/>
      <c r="L992" s="137"/>
      <c r="M992" s="137"/>
      <c r="N992" s="137"/>
      <c r="O992" s="137" t="s">
        <v>310</v>
      </c>
      <c r="P992" s="137" t="s">
        <v>310</v>
      </c>
      <c r="Q992" s="137" t="s">
        <v>310</v>
      </c>
      <c r="R992" s="137" t="s">
        <v>310</v>
      </c>
      <c r="S992" s="137" t="s">
        <v>310</v>
      </c>
      <c r="T992" s="137" t="s">
        <v>310</v>
      </c>
      <c r="U992" s="137" t="s">
        <v>310</v>
      </c>
      <c r="V992" s="137" t="s">
        <v>310</v>
      </c>
      <c r="W992" s="137"/>
      <c r="X992" s="137" t="s">
        <v>310</v>
      </c>
      <c r="Y992" s="137" t="s">
        <v>310</v>
      </c>
      <c r="Z992" s="137" t="s">
        <v>310</v>
      </c>
      <c r="AA992" s="137"/>
      <c r="AB992" s="137" t="s">
        <v>310</v>
      </c>
      <c r="AC992" s="137" t="s">
        <v>310</v>
      </c>
      <c r="AD992" s="137" t="s">
        <v>310</v>
      </c>
    </row>
    <row r="993" spans="1:30" s="62" customFormat="1" ht="12" customHeight="1" x14ac:dyDescent="0.2">
      <c r="A993" s="139" t="s">
        <v>256</v>
      </c>
      <c r="B993" s="140"/>
      <c r="C993" s="21">
        <f t="shared" si="182"/>
        <v>0</v>
      </c>
      <c r="D993" s="21">
        <v>0</v>
      </c>
      <c r="E993" s="21">
        <v>0</v>
      </c>
      <c r="F993" s="21">
        <v>0</v>
      </c>
      <c r="G993" s="149"/>
      <c r="H993" s="149"/>
      <c r="I993" s="125"/>
      <c r="J993" s="125"/>
      <c r="K993" s="137"/>
      <c r="L993" s="137"/>
      <c r="M993" s="137"/>
      <c r="N993" s="137"/>
      <c r="O993" s="137"/>
      <c r="P993" s="137"/>
      <c r="Q993" s="137"/>
      <c r="R993" s="137"/>
      <c r="S993" s="137"/>
      <c r="T993" s="137"/>
      <c r="U993" s="137"/>
      <c r="V993" s="137"/>
      <c r="W993" s="137"/>
      <c r="X993" s="137"/>
      <c r="Y993" s="137"/>
      <c r="Z993" s="137"/>
      <c r="AA993" s="137"/>
      <c r="AB993" s="137"/>
      <c r="AC993" s="137"/>
      <c r="AD993" s="137"/>
    </row>
    <row r="994" spans="1:30" s="62" customFormat="1" ht="12.75" customHeight="1" x14ac:dyDescent="0.2">
      <c r="A994" s="138" t="s">
        <v>257</v>
      </c>
      <c r="B994" s="138"/>
      <c r="C994" s="21">
        <f t="shared" si="182"/>
        <v>0</v>
      </c>
      <c r="D994" s="21">
        <v>0</v>
      </c>
      <c r="E994" s="21">
        <v>0</v>
      </c>
      <c r="F994" s="21">
        <v>0</v>
      </c>
      <c r="G994" s="149"/>
      <c r="H994" s="149"/>
      <c r="I994" s="126"/>
      <c r="J994" s="126"/>
      <c r="K994" s="137"/>
      <c r="L994" s="137"/>
      <c r="M994" s="137"/>
      <c r="N994" s="137"/>
      <c r="O994" s="137" t="s">
        <v>310</v>
      </c>
      <c r="P994" s="137" t="s">
        <v>310</v>
      </c>
      <c r="Q994" s="137" t="s">
        <v>310</v>
      </c>
      <c r="R994" s="137" t="s">
        <v>310</v>
      </c>
      <c r="S994" s="137" t="s">
        <v>310</v>
      </c>
      <c r="T994" s="137" t="s">
        <v>310</v>
      </c>
      <c r="U994" s="137" t="s">
        <v>310</v>
      </c>
      <c r="V994" s="137" t="s">
        <v>310</v>
      </c>
      <c r="W994" s="137"/>
      <c r="X994" s="137" t="s">
        <v>310</v>
      </c>
      <c r="Y994" s="137" t="s">
        <v>310</v>
      </c>
      <c r="Z994" s="137" t="s">
        <v>310</v>
      </c>
      <c r="AA994" s="137"/>
      <c r="AB994" s="137" t="s">
        <v>310</v>
      </c>
      <c r="AC994" s="137" t="s">
        <v>310</v>
      </c>
      <c r="AD994" s="137" t="s">
        <v>310</v>
      </c>
    </row>
    <row r="995" spans="1:30" s="62" customFormat="1" ht="57.6" customHeight="1" x14ac:dyDescent="0.2">
      <c r="A995" s="116" t="s">
        <v>621</v>
      </c>
      <c r="B995" s="117"/>
      <c r="C995" s="117"/>
      <c r="D995" s="117"/>
      <c r="E995" s="117"/>
      <c r="F995" s="117"/>
      <c r="G995" s="78" t="s">
        <v>530</v>
      </c>
      <c r="H995" s="78" t="s">
        <v>378</v>
      </c>
      <c r="I995" s="76" t="s">
        <v>1</v>
      </c>
      <c r="J995" s="75" t="s">
        <v>581</v>
      </c>
      <c r="K995" s="93"/>
      <c r="L995" s="93"/>
      <c r="M995" s="93"/>
      <c r="N995" s="93"/>
      <c r="O995" s="93"/>
      <c r="P995" s="93"/>
      <c r="Q995" s="93"/>
      <c r="R995" s="93"/>
      <c r="S995" s="93"/>
      <c r="T995" s="93"/>
      <c r="U995" s="93"/>
      <c r="V995" s="93"/>
      <c r="W995" s="93"/>
      <c r="X995" s="93"/>
      <c r="Y995" s="93"/>
      <c r="Z995" s="93"/>
      <c r="AA995" s="93"/>
      <c r="AB995" s="93"/>
      <c r="AC995" s="93"/>
      <c r="AD995" s="93"/>
    </row>
    <row r="996" spans="1:30" s="62" customFormat="1" ht="24.6" customHeight="1" x14ac:dyDescent="0.2">
      <c r="A996" s="75" t="s">
        <v>202</v>
      </c>
      <c r="B996" s="147" t="s">
        <v>655</v>
      </c>
      <c r="C996" s="148"/>
      <c r="D996" s="148"/>
      <c r="E996" s="148"/>
      <c r="F996" s="148"/>
      <c r="G996" s="149" t="s">
        <v>616</v>
      </c>
      <c r="H996" s="149" t="s">
        <v>377</v>
      </c>
      <c r="I996" s="111" t="s">
        <v>594</v>
      </c>
      <c r="J996" s="111" t="s">
        <v>595</v>
      </c>
      <c r="K996" s="137"/>
      <c r="L996" s="137"/>
      <c r="M996" s="137"/>
      <c r="N996" s="137"/>
      <c r="O996" s="137" t="s">
        <v>310</v>
      </c>
      <c r="P996" s="137" t="s">
        <v>310</v>
      </c>
      <c r="Q996" s="137" t="s">
        <v>310</v>
      </c>
      <c r="R996" s="137" t="s">
        <v>310</v>
      </c>
      <c r="S996" s="137" t="s">
        <v>310</v>
      </c>
      <c r="T996" s="137" t="s">
        <v>310</v>
      </c>
      <c r="U996" s="137" t="s">
        <v>310</v>
      </c>
      <c r="V996" s="137" t="s">
        <v>310</v>
      </c>
      <c r="W996" s="137"/>
      <c r="X996" s="137" t="s">
        <v>310</v>
      </c>
      <c r="Y996" s="137" t="s">
        <v>310</v>
      </c>
      <c r="Z996" s="137" t="s">
        <v>310</v>
      </c>
      <c r="AA996" s="137"/>
      <c r="AB996" s="137" t="s">
        <v>310</v>
      </c>
      <c r="AC996" s="137" t="s">
        <v>310</v>
      </c>
      <c r="AD996" s="137" t="s">
        <v>310</v>
      </c>
    </row>
    <row r="997" spans="1:30" s="62" customFormat="1" ht="12.75" x14ac:dyDescent="0.2">
      <c r="A997" s="138" t="s">
        <v>13</v>
      </c>
      <c r="B997" s="138"/>
      <c r="C997" s="21">
        <f t="shared" ref="C997:C1003" si="183">SUM(D997:F997)</f>
        <v>734.52632999999992</v>
      </c>
      <c r="D997" s="21">
        <f>SUM(D998:D1003)</f>
        <v>244.84210999999999</v>
      </c>
      <c r="E997" s="21">
        <f>SUM(E998:E1003)</f>
        <v>244.84210999999999</v>
      </c>
      <c r="F997" s="21">
        <f>SUM(F998:F1003)</f>
        <v>244.84210999999999</v>
      </c>
      <c r="G997" s="149"/>
      <c r="H997" s="149"/>
      <c r="I997" s="125"/>
      <c r="J997" s="125"/>
      <c r="K997" s="137"/>
      <c r="L997" s="137"/>
      <c r="M997" s="137"/>
      <c r="N997" s="137"/>
      <c r="O997" s="137" t="s">
        <v>310</v>
      </c>
      <c r="P997" s="137" t="s">
        <v>310</v>
      </c>
      <c r="Q997" s="137" t="s">
        <v>310</v>
      </c>
      <c r="R997" s="137" t="s">
        <v>310</v>
      </c>
      <c r="S997" s="137" t="s">
        <v>310</v>
      </c>
      <c r="T997" s="137" t="s">
        <v>310</v>
      </c>
      <c r="U997" s="137" t="s">
        <v>310</v>
      </c>
      <c r="V997" s="137" t="s">
        <v>310</v>
      </c>
      <c r="W997" s="137"/>
      <c r="X997" s="137" t="s">
        <v>310</v>
      </c>
      <c r="Y997" s="137" t="s">
        <v>310</v>
      </c>
      <c r="Z997" s="137" t="s">
        <v>310</v>
      </c>
      <c r="AA997" s="137"/>
      <c r="AB997" s="137" t="s">
        <v>310</v>
      </c>
      <c r="AC997" s="137" t="s">
        <v>310</v>
      </c>
      <c r="AD997" s="137" t="s">
        <v>310</v>
      </c>
    </row>
    <row r="998" spans="1:30" s="62" customFormat="1" ht="12.75" x14ac:dyDescent="0.2">
      <c r="A998" s="138" t="s">
        <v>3</v>
      </c>
      <c r="B998" s="138"/>
      <c r="C998" s="21">
        <f t="shared" si="183"/>
        <v>697.8</v>
      </c>
      <c r="D998" s="21">
        <v>232.6</v>
      </c>
      <c r="E998" s="21">
        <v>232.6</v>
      </c>
      <c r="F998" s="21">
        <v>232.6</v>
      </c>
      <c r="G998" s="149"/>
      <c r="H998" s="149"/>
      <c r="I998" s="125"/>
      <c r="J998" s="125"/>
      <c r="K998" s="137"/>
      <c r="L998" s="137"/>
      <c r="M998" s="137"/>
      <c r="N998" s="137"/>
      <c r="O998" s="137" t="s">
        <v>310</v>
      </c>
      <c r="P998" s="137" t="s">
        <v>310</v>
      </c>
      <c r="Q998" s="137" t="s">
        <v>310</v>
      </c>
      <c r="R998" s="137" t="s">
        <v>310</v>
      </c>
      <c r="S998" s="137" t="s">
        <v>310</v>
      </c>
      <c r="T998" s="137" t="s">
        <v>310</v>
      </c>
      <c r="U998" s="137" t="s">
        <v>310</v>
      </c>
      <c r="V998" s="137" t="s">
        <v>310</v>
      </c>
      <c r="W998" s="137"/>
      <c r="X998" s="137" t="s">
        <v>310</v>
      </c>
      <c r="Y998" s="137" t="s">
        <v>310</v>
      </c>
      <c r="Z998" s="137" t="s">
        <v>310</v>
      </c>
      <c r="AA998" s="137"/>
      <c r="AB998" s="137" t="s">
        <v>310</v>
      </c>
      <c r="AC998" s="137" t="s">
        <v>310</v>
      </c>
      <c r="AD998" s="137" t="s">
        <v>310</v>
      </c>
    </row>
    <row r="999" spans="1:30" s="62" customFormat="1" ht="12.75" customHeight="1" x14ac:dyDescent="0.2">
      <c r="A999" s="138" t="s">
        <v>10</v>
      </c>
      <c r="B999" s="138"/>
      <c r="C999" s="21">
        <f t="shared" si="183"/>
        <v>36.726330000000004</v>
      </c>
      <c r="D999" s="21">
        <v>12.24211</v>
      </c>
      <c r="E999" s="21">
        <v>12.24211</v>
      </c>
      <c r="F999" s="21">
        <v>12.24211</v>
      </c>
      <c r="G999" s="149"/>
      <c r="H999" s="149"/>
      <c r="I999" s="125"/>
      <c r="J999" s="125"/>
      <c r="K999" s="137"/>
      <c r="L999" s="137"/>
      <c r="M999" s="137"/>
      <c r="N999" s="137"/>
      <c r="O999" s="137" t="s">
        <v>310</v>
      </c>
      <c r="P999" s="137" t="s">
        <v>310</v>
      </c>
      <c r="Q999" s="137" t="s">
        <v>310</v>
      </c>
      <c r="R999" s="137" t="s">
        <v>310</v>
      </c>
      <c r="S999" s="137" t="s">
        <v>310</v>
      </c>
      <c r="T999" s="137" t="s">
        <v>310</v>
      </c>
      <c r="U999" s="137" t="s">
        <v>310</v>
      </c>
      <c r="V999" s="137" t="s">
        <v>310</v>
      </c>
      <c r="W999" s="137"/>
      <c r="X999" s="137" t="s">
        <v>310</v>
      </c>
      <c r="Y999" s="137" t="s">
        <v>310</v>
      </c>
      <c r="Z999" s="137" t="s">
        <v>310</v>
      </c>
      <c r="AA999" s="137"/>
      <c r="AB999" s="137" t="s">
        <v>310</v>
      </c>
      <c r="AC999" s="137" t="s">
        <v>310</v>
      </c>
      <c r="AD999" s="137" t="s">
        <v>310</v>
      </c>
    </row>
    <row r="1000" spans="1:30" s="62" customFormat="1" ht="12.75" x14ac:dyDescent="0.2">
      <c r="A1000" s="138" t="s">
        <v>11</v>
      </c>
      <c r="B1000" s="138"/>
      <c r="C1000" s="21">
        <f t="shared" si="183"/>
        <v>0</v>
      </c>
      <c r="D1000" s="21">
        <v>0</v>
      </c>
      <c r="E1000" s="21">
        <v>0</v>
      </c>
      <c r="F1000" s="21">
        <v>0</v>
      </c>
      <c r="G1000" s="149"/>
      <c r="H1000" s="149"/>
      <c r="I1000" s="125"/>
      <c r="J1000" s="125"/>
      <c r="K1000" s="137"/>
      <c r="L1000" s="137"/>
      <c r="M1000" s="137"/>
      <c r="N1000" s="137"/>
      <c r="O1000" s="137" t="s">
        <v>310</v>
      </c>
      <c r="P1000" s="137" t="s">
        <v>310</v>
      </c>
      <c r="Q1000" s="137" t="s">
        <v>310</v>
      </c>
      <c r="R1000" s="137" t="s">
        <v>310</v>
      </c>
      <c r="S1000" s="137" t="s">
        <v>310</v>
      </c>
      <c r="T1000" s="137" t="s">
        <v>310</v>
      </c>
      <c r="U1000" s="137" t="s">
        <v>310</v>
      </c>
      <c r="V1000" s="137" t="s">
        <v>310</v>
      </c>
      <c r="W1000" s="137"/>
      <c r="X1000" s="137" t="s">
        <v>310</v>
      </c>
      <c r="Y1000" s="137" t="s">
        <v>310</v>
      </c>
      <c r="Z1000" s="137" t="s">
        <v>310</v>
      </c>
      <c r="AA1000" s="137"/>
      <c r="AB1000" s="137" t="s">
        <v>310</v>
      </c>
      <c r="AC1000" s="137" t="s">
        <v>310</v>
      </c>
      <c r="AD1000" s="137" t="s">
        <v>310</v>
      </c>
    </row>
    <row r="1001" spans="1:30" s="62" customFormat="1" ht="18.75" customHeight="1" x14ac:dyDescent="0.2">
      <c r="A1001" s="138" t="s">
        <v>12</v>
      </c>
      <c r="B1001" s="138"/>
      <c r="C1001" s="21">
        <f t="shared" si="183"/>
        <v>0</v>
      </c>
      <c r="D1001" s="21">
        <v>0</v>
      </c>
      <c r="E1001" s="21">
        <v>0</v>
      </c>
      <c r="F1001" s="21">
        <v>0</v>
      </c>
      <c r="G1001" s="149"/>
      <c r="H1001" s="149"/>
      <c r="I1001" s="125"/>
      <c r="J1001" s="125"/>
      <c r="K1001" s="137"/>
      <c r="L1001" s="137"/>
      <c r="M1001" s="137"/>
      <c r="N1001" s="137"/>
      <c r="O1001" s="137" t="s">
        <v>310</v>
      </c>
      <c r="P1001" s="137" t="s">
        <v>310</v>
      </c>
      <c r="Q1001" s="137" t="s">
        <v>310</v>
      </c>
      <c r="R1001" s="137" t="s">
        <v>310</v>
      </c>
      <c r="S1001" s="137" t="s">
        <v>310</v>
      </c>
      <c r="T1001" s="137" t="s">
        <v>310</v>
      </c>
      <c r="U1001" s="137" t="s">
        <v>310</v>
      </c>
      <c r="V1001" s="137" t="s">
        <v>310</v>
      </c>
      <c r="W1001" s="137"/>
      <c r="X1001" s="137" t="s">
        <v>310</v>
      </c>
      <c r="Y1001" s="137" t="s">
        <v>310</v>
      </c>
      <c r="Z1001" s="137" t="s">
        <v>310</v>
      </c>
      <c r="AA1001" s="137"/>
      <c r="AB1001" s="137" t="s">
        <v>310</v>
      </c>
      <c r="AC1001" s="137" t="s">
        <v>310</v>
      </c>
      <c r="AD1001" s="137" t="s">
        <v>310</v>
      </c>
    </row>
    <row r="1002" spans="1:30" s="62" customFormat="1" ht="12" customHeight="1" x14ac:dyDescent="0.2">
      <c r="A1002" s="139" t="s">
        <v>256</v>
      </c>
      <c r="B1002" s="140"/>
      <c r="C1002" s="21">
        <f t="shared" si="183"/>
        <v>0</v>
      </c>
      <c r="D1002" s="21">
        <v>0</v>
      </c>
      <c r="E1002" s="21">
        <v>0</v>
      </c>
      <c r="F1002" s="21">
        <v>0</v>
      </c>
      <c r="G1002" s="149"/>
      <c r="H1002" s="149"/>
      <c r="I1002" s="125"/>
      <c r="J1002" s="125"/>
      <c r="K1002" s="137"/>
      <c r="L1002" s="137"/>
      <c r="M1002" s="137"/>
      <c r="N1002" s="137"/>
      <c r="O1002" s="137"/>
      <c r="P1002" s="137"/>
      <c r="Q1002" s="137"/>
      <c r="R1002" s="137"/>
      <c r="S1002" s="137"/>
      <c r="T1002" s="137"/>
      <c r="U1002" s="137"/>
      <c r="V1002" s="137"/>
      <c r="W1002" s="137"/>
      <c r="X1002" s="137"/>
      <c r="Y1002" s="137"/>
      <c r="Z1002" s="137"/>
      <c r="AA1002" s="137"/>
      <c r="AB1002" s="137"/>
      <c r="AC1002" s="137"/>
      <c r="AD1002" s="137"/>
    </row>
    <row r="1003" spans="1:30" s="62" customFormat="1" ht="12.75" customHeight="1" x14ac:dyDescent="0.2">
      <c r="A1003" s="138" t="s">
        <v>257</v>
      </c>
      <c r="B1003" s="138"/>
      <c r="C1003" s="21">
        <f t="shared" si="183"/>
        <v>0</v>
      </c>
      <c r="D1003" s="21">
        <v>0</v>
      </c>
      <c r="E1003" s="21">
        <v>0</v>
      </c>
      <c r="F1003" s="21">
        <v>0</v>
      </c>
      <c r="G1003" s="149"/>
      <c r="H1003" s="149"/>
      <c r="I1003" s="126"/>
      <c r="J1003" s="126"/>
      <c r="K1003" s="137"/>
      <c r="L1003" s="137"/>
      <c r="M1003" s="137"/>
      <c r="N1003" s="137"/>
      <c r="O1003" s="137" t="s">
        <v>310</v>
      </c>
      <c r="P1003" s="137" t="s">
        <v>310</v>
      </c>
      <c r="Q1003" s="137" t="s">
        <v>310</v>
      </c>
      <c r="R1003" s="137" t="s">
        <v>310</v>
      </c>
      <c r="S1003" s="137" t="s">
        <v>310</v>
      </c>
      <c r="T1003" s="137" t="s">
        <v>310</v>
      </c>
      <c r="U1003" s="137" t="s">
        <v>310</v>
      </c>
      <c r="V1003" s="137" t="s">
        <v>310</v>
      </c>
      <c r="W1003" s="137"/>
      <c r="X1003" s="137" t="s">
        <v>310</v>
      </c>
      <c r="Y1003" s="137" t="s">
        <v>310</v>
      </c>
      <c r="Z1003" s="137" t="s">
        <v>310</v>
      </c>
      <c r="AA1003" s="137"/>
      <c r="AB1003" s="137" t="s">
        <v>310</v>
      </c>
      <c r="AC1003" s="137" t="s">
        <v>310</v>
      </c>
      <c r="AD1003" s="137" t="s">
        <v>310</v>
      </c>
    </row>
    <row r="1004" spans="1:30" s="62" customFormat="1" ht="63" customHeight="1" x14ac:dyDescent="0.2">
      <c r="A1004" s="116" t="s">
        <v>622</v>
      </c>
      <c r="B1004" s="117"/>
      <c r="C1004" s="117"/>
      <c r="D1004" s="117"/>
      <c r="E1004" s="117"/>
      <c r="F1004" s="117"/>
      <c r="G1004" s="78" t="s">
        <v>371</v>
      </c>
      <c r="H1004" s="78" t="s">
        <v>173</v>
      </c>
      <c r="I1004" s="76" t="s">
        <v>1</v>
      </c>
      <c r="J1004" s="75" t="s">
        <v>501</v>
      </c>
      <c r="K1004" s="93"/>
      <c r="L1004" s="93"/>
      <c r="M1004" s="93"/>
      <c r="N1004" s="93"/>
      <c r="O1004" s="93"/>
      <c r="P1004" s="93"/>
      <c r="Q1004" s="93"/>
      <c r="R1004" s="93"/>
      <c r="S1004" s="93"/>
      <c r="T1004" s="93"/>
      <c r="U1004" s="93"/>
      <c r="V1004" s="93"/>
      <c r="W1004" s="93"/>
      <c r="X1004" s="93"/>
      <c r="Y1004" s="93"/>
      <c r="Z1004" s="93"/>
      <c r="AA1004" s="93"/>
      <c r="AB1004" s="93"/>
      <c r="AC1004" s="93"/>
      <c r="AD1004" s="93"/>
    </row>
    <row r="1005" spans="1:30" s="62" customFormat="1" ht="30" customHeight="1" x14ac:dyDescent="0.2">
      <c r="A1005" s="75" t="s">
        <v>542</v>
      </c>
      <c r="B1005" s="147" t="s">
        <v>379</v>
      </c>
      <c r="C1005" s="148"/>
      <c r="D1005" s="148"/>
      <c r="E1005" s="148"/>
      <c r="F1005" s="148"/>
      <c r="G1005" s="149" t="s">
        <v>611</v>
      </c>
      <c r="H1005" s="149" t="s">
        <v>380</v>
      </c>
      <c r="I1005" s="111" t="s">
        <v>594</v>
      </c>
      <c r="J1005" s="111" t="s">
        <v>595</v>
      </c>
      <c r="K1005" s="137"/>
      <c r="L1005" s="137"/>
      <c r="M1005" s="137"/>
      <c r="N1005" s="137"/>
      <c r="O1005" s="137" t="s">
        <v>310</v>
      </c>
      <c r="P1005" s="137" t="s">
        <v>310</v>
      </c>
      <c r="Q1005" s="137" t="s">
        <v>310</v>
      </c>
      <c r="R1005" s="137" t="s">
        <v>310</v>
      </c>
      <c r="S1005" s="137" t="s">
        <v>310</v>
      </c>
      <c r="T1005" s="137" t="s">
        <v>310</v>
      </c>
      <c r="U1005" s="137" t="s">
        <v>310</v>
      </c>
      <c r="V1005" s="137" t="s">
        <v>310</v>
      </c>
      <c r="W1005" s="137"/>
      <c r="X1005" s="137" t="s">
        <v>310</v>
      </c>
      <c r="Y1005" s="137" t="s">
        <v>310</v>
      </c>
      <c r="Z1005" s="137" t="s">
        <v>310</v>
      </c>
      <c r="AA1005" s="137"/>
      <c r="AB1005" s="137" t="s">
        <v>310</v>
      </c>
      <c r="AC1005" s="137" t="s">
        <v>310</v>
      </c>
      <c r="AD1005" s="137" t="s">
        <v>310</v>
      </c>
    </row>
    <row r="1006" spans="1:30" s="62" customFormat="1" ht="12.75" x14ac:dyDescent="0.2">
      <c r="A1006" s="138" t="s">
        <v>13</v>
      </c>
      <c r="B1006" s="138"/>
      <c r="C1006" s="21">
        <f t="shared" ref="C1006:C1012" si="184">SUM(D1006:F1006)</f>
        <v>757.89473999999996</v>
      </c>
      <c r="D1006" s="21">
        <f>SUM(D1007:D1012)</f>
        <v>252.63157999999999</v>
      </c>
      <c r="E1006" s="21">
        <f>SUM(E1007:E1012)</f>
        <v>252.63157999999999</v>
      </c>
      <c r="F1006" s="21">
        <f>SUM(F1007:F1012)</f>
        <v>252.63157999999999</v>
      </c>
      <c r="G1006" s="149"/>
      <c r="H1006" s="149"/>
      <c r="I1006" s="125"/>
      <c r="J1006" s="125"/>
      <c r="K1006" s="137"/>
      <c r="L1006" s="137"/>
      <c r="M1006" s="137"/>
      <c r="N1006" s="137"/>
      <c r="O1006" s="137" t="s">
        <v>310</v>
      </c>
      <c r="P1006" s="137" t="s">
        <v>310</v>
      </c>
      <c r="Q1006" s="137" t="s">
        <v>310</v>
      </c>
      <c r="R1006" s="137" t="s">
        <v>310</v>
      </c>
      <c r="S1006" s="137" t="s">
        <v>310</v>
      </c>
      <c r="T1006" s="137" t="s">
        <v>310</v>
      </c>
      <c r="U1006" s="137" t="s">
        <v>310</v>
      </c>
      <c r="V1006" s="137" t="s">
        <v>310</v>
      </c>
      <c r="W1006" s="137"/>
      <c r="X1006" s="137" t="s">
        <v>310</v>
      </c>
      <c r="Y1006" s="137" t="s">
        <v>310</v>
      </c>
      <c r="Z1006" s="137" t="s">
        <v>310</v>
      </c>
      <c r="AA1006" s="137"/>
      <c r="AB1006" s="137" t="s">
        <v>310</v>
      </c>
      <c r="AC1006" s="137" t="s">
        <v>310</v>
      </c>
      <c r="AD1006" s="137" t="s">
        <v>310</v>
      </c>
    </row>
    <row r="1007" spans="1:30" s="62" customFormat="1" ht="12.75" x14ac:dyDescent="0.2">
      <c r="A1007" s="138" t="s">
        <v>3</v>
      </c>
      <c r="B1007" s="138"/>
      <c r="C1007" s="21">
        <f t="shared" si="184"/>
        <v>720</v>
      </c>
      <c r="D1007" s="21">
        <v>240</v>
      </c>
      <c r="E1007" s="21">
        <v>240</v>
      </c>
      <c r="F1007" s="21">
        <v>240</v>
      </c>
      <c r="G1007" s="149"/>
      <c r="H1007" s="149"/>
      <c r="I1007" s="125"/>
      <c r="J1007" s="125"/>
      <c r="K1007" s="137"/>
      <c r="L1007" s="137"/>
      <c r="M1007" s="137"/>
      <c r="N1007" s="137"/>
      <c r="O1007" s="137" t="s">
        <v>310</v>
      </c>
      <c r="P1007" s="137" t="s">
        <v>310</v>
      </c>
      <c r="Q1007" s="137" t="s">
        <v>310</v>
      </c>
      <c r="R1007" s="137" t="s">
        <v>310</v>
      </c>
      <c r="S1007" s="137" t="s">
        <v>310</v>
      </c>
      <c r="T1007" s="137" t="s">
        <v>310</v>
      </c>
      <c r="U1007" s="137" t="s">
        <v>310</v>
      </c>
      <c r="V1007" s="137" t="s">
        <v>310</v>
      </c>
      <c r="W1007" s="137"/>
      <c r="X1007" s="137" t="s">
        <v>310</v>
      </c>
      <c r="Y1007" s="137" t="s">
        <v>310</v>
      </c>
      <c r="Z1007" s="137" t="s">
        <v>310</v>
      </c>
      <c r="AA1007" s="137"/>
      <c r="AB1007" s="137" t="s">
        <v>310</v>
      </c>
      <c r="AC1007" s="137" t="s">
        <v>310</v>
      </c>
      <c r="AD1007" s="137" t="s">
        <v>310</v>
      </c>
    </row>
    <row r="1008" spans="1:30" s="62" customFormat="1" ht="12.75" customHeight="1" x14ac:dyDescent="0.2">
      <c r="A1008" s="138" t="s">
        <v>10</v>
      </c>
      <c r="B1008" s="138"/>
      <c r="C1008" s="21">
        <f t="shared" si="184"/>
        <v>37.894739999999999</v>
      </c>
      <c r="D1008" s="21">
        <v>12.63158</v>
      </c>
      <c r="E1008" s="21">
        <v>12.63158</v>
      </c>
      <c r="F1008" s="21">
        <v>12.63158</v>
      </c>
      <c r="G1008" s="149"/>
      <c r="H1008" s="149"/>
      <c r="I1008" s="125"/>
      <c r="J1008" s="125"/>
      <c r="K1008" s="137"/>
      <c r="L1008" s="137"/>
      <c r="M1008" s="137"/>
      <c r="N1008" s="137"/>
      <c r="O1008" s="137" t="s">
        <v>310</v>
      </c>
      <c r="P1008" s="137" t="s">
        <v>310</v>
      </c>
      <c r="Q1008" s="137" t="s">
        <v>310</v>
      </c>
      <c r="R1008" s="137" t="s">
        <v>310</v>
      </c>
      <c r="S1008" s="137" t="s">
        <v>310</v>
      </c>
      <c r="T1008" s="137" t="s">
        <v>310</v>
      </c>
      <c r="U1008" s="137" t="s">
        <v>310</v>
      </c>
      <c r="V1008" s="137" t="s">
        <v>310</v>
      </c>
      <c r="W1008" s="137"/>
      <c r="X1008" s="137" t="s">
        <v>310</v>
      </c>
      <c r="Y1008" s="137" t="s">
        <v>310</v>
      </c>
      <c r="Z1008" s="137" t="s">
        <v>310</v>
      </c>
      <c r="AA1008" s="137"/>
      <c r="AB1008" s="137" t="s">
        <v>310</v>
      </c>
      <c r="AC1008" s="137" t="s">
        <v>310</v>
      </c>
      <c r="AD1008" s="137" t="s">
        <v>310</v>
      </c>
    </row>
    <row r="1009" spans="1:30" s="62" customFormat="1" ht="12.75" x14ac:dyDescent="0.2">
      <c r="A1009" s="138" t="s">
        <v>11</v>
      </c>
      <c r="B1009" s="138"/>
      <c r="C1009" s="21">
        <f t="shared" si="184"/>
        <v>0</v>
      </c>
      <c r="D1009" s="21">
        <v>0</v>
      </c>
      <c r="E1009" s="21">
        <v>0</v>
      </c>
      <c r="F1009" s="21">
        <v>0</v>
      </c>
      <c r="G1009" s="149"/>
      <c r="H1009" s="149"/>
      <c r="I1009" s="125"/>
      <c r="J1009" s="125"/>
      <c r="K1009" s="137"/>
      <c r="L1009" s="137"/>
      <c r="M1009" s="137"/>
      <c r="N1009" s="137"/>
      <c r="O1009" s="137" t="s">
        <v>310</v>
      </c>
      <c r="P1009" s="137" t="s">
        <v>310</v>
      </c>
      <c r="Q1009" s="137" t="s">
        <v>310</v>
      </c>
      <c r="R1009" s="137" t="s">
        <v>310</v>
      </c>
      <c r="S1009" s="137" t="s">
        <v>310</v>
      </c>
      <c r="T1009" s="137" t="s">
        <v>310</v>
      </c>
      <c r="U1009" s="137" t="s">
        <v>310</v>
      </c>
      <c r="V1009" s="137" t="s">
        <v>310</v>
      </c>
      <c r="W1009" s="137"/>
      <c r="X1009" s="137" t="s">
        <v>310</v>
      </c>
      <c r="Y1009" s="137" t="s">
        <v>310</v>
      </c>
      <c r="Z1009" s="137" t="s">
        <v>310</v>
      </c>
      <c r="AA1009" s="137"/>
      <c r="AB1009" s="137" t="s">
        <v>310</v>
      </c>
      <c r="AC1009" s="137" t="s">
        <v>310</v>
      </c>
      <c r="AD1009" s="137" t="s">
        <v>310</v>
      </c>
    </row>
    <row r="1010" spans="1:30" s="62" customFormat="1" ht="25.5" customHeight="1" x14ac:dyDescent="0.2">
      <c r="A1010" s="138" t="s">
        <v>12</v>
      </c>
      <c r="B1010" s="138"/>
      <c r="C1010" s="21">
        <f t="shared" si="184"/>
        <v>0</v>
      </c>
      <c r="D1010" s="21">
        <v>0</v>
      </c>
      <c r="E1010" s="21">
        <v>0</v>
      </c>
      <c r="F1010" s="21">
        <v>0</v>
      </c>
      <c r="G1010" s="149"/>
      <c r="H1010" s="149"/>
      <c r="I1010" s="125"/>
      <c r="J1010" s="125"/>
      <c r="K1010" s="137"/>
      <c r="L1010" s="137"/>
      <c r="M1010" s="137"/>
      <c r="N1010" s="137"/>
      <c r="O1010" s="137" t="s">
        <v>310</v>
      </c>
      <c r="P1010" s="137" t="s">
        <v>310</v>
      </c>
      <c r="Q1010" s="137" t="s">
        <v>310</v>
      </c>
      <c r="R1010" s="137" t="s">
        <v>310</v>
      </c>
      <c r="S1010" s="137" t="s">
        <v>310</v>
      </c>
      <c r="T1010" s="137" t="s">
        <v>310</v>
      </c>
      <c r="U1010" s="137" t="s">
        <v>310</v>
      </c>
      <c r="V1010" s="137" t="s">
        <v>310</v>
      </c>
      <c r="W1010" s="137"/>
      <c r="X1010" s="137" t="s">
        <v>310</v>
      </c>
      <c r="Y1010" s="137" t="s">
        <v>310</v>
      </c>
      <c r="Z1010" s="137" t="s">
        <v>310</v>
      </c>
      <c r="AA1010" s="137"/>
      <c r="AB1010" s="137" t="s">
        <v>310</v>
      </c>
      <c r="AC1010" s="137" t="s">
        <v>310</v>
      </c>
      <c r="AD1010" s="137" t="s">
        <v>310</v>
      </c>
    </row>
    <row r="1011" spans="1:30" s="62" customFormat="1" ht="12" customHeight="1" x14ac:dyDescent="0.2">
      <c r="A1011" s="139" t="s">
        <v>256</v>
      </c>
      <c r="B1011" s="140"/>
      <c r="C1011" s="21">
        <f t="shared" si="184"/>
        <v>0</v>
      </c>
      <c r="D1011" s="21">
        <v>0</v>
      </c>
      <c r="E1011" s="21">
        <v>0</v>
      </c>
      <c r="F1011" s="21">
        <v>0</v>
      </c>
      <c r="G1011" s="149"/>
      <c r="H1011" s="149"/>
      <c r="I1011" s="125"/>
      <c r="J1011" s="125"/>
      <c r="K1011" s="137"/>
      <c r="L1011" s="137"/>
      <c r="M1011" s="137"/>
      <c r="N1011" s="137"/>
      <c r="O1011" s="137"/>
      <c r="P1011" s="137"/>
      <c r="Q1011" s="137"/>
      <c r="R1011" s="137"/>
      <c r="S1011" s="137"/>
      <c r="T1011" s="137"/>
      <c r="U1011" s="137"/>
      <c r="V1011" s="137"/>
      <c r="W1011" s="137"/>
      <c r="X1011" s="137"/>
      <c r="Y1011" s="137"/>
      <c r="Z1011" s="137"/>
      <c r="AA1011" s="137"/>
      <c r="AB1011" s="137"/>
      <c r="AC1011" s="137"/>
      <c r="AD1011" s="137"/>
    </row>
    <row r="1012" spans="1:30" s="62" customFormat="1" ht="12.75" customHeight="1" x14ac:dyDescent="0.2">
      <c r="A1012" s="138" t="s">
        <v>257</v>
      </c>
      <c r="B1012" s="138"/>
      <c r="C1012" s="21">
        <f t="shared" si="184"/>
        <v>0</v>
      </c>
      <c r="D1012" s="21">
        <v>0</v>
      </c>
      <c r="E1012" s="21">
        <v>0</v>
      </c>
      <c r="F1012" s="21">
        <v>0</v>
      </c>
      <c r="G1012" s="149"/>
      <c r="H1012" s="149"/>
      <c r="I1012" s="126"/>
      <c r="J1012" s="126"/>
      <c r="K1012" s="137"/>
      <c r="L1012" s="137"/>
      <c r="M1012" s="137"/>
      <c r="N1012" s="137"/>
      <c r="O1012" s="137" t="s">
        <v>310</v>
      </c>
      <c r="P1012" s="137" t="s">
        <v>310</v>
      </c>
      <c r="Q1012" s="137" t="s">
        <v>310</v>
      </c>
      <c r="R1012" s="137" t="s">
        <v>310</v>
      </c>
      <c r="S1012" s="137" t="s">
        <v>310</v>
      </c>
      <c r="T1012" s="137" t="s">
        <v>310</v>
      </c>
      <c r="U1012" s="137" t="s">
        <v>310</v>
      </c>
      <c r="V1012" s="137" t="s">
        <v>310</v>
      </c>
      <c r="W1012" s="137"/>
      <c r="X1012" s="137" t="s">
        <v>310</v>
      </c>
      <c r="Y1012" s="137" t="s">
        <v>310</v>
      </c>
      <c r="Z1012" s="137" t="s">
        <v>310</v>
      </c>
      <c r="AA1012" s="137"/>
      <c r="AB1012" s="137" t="s">
        <v>310</v>
      </c>
      <c r="AC1012" s="137" t="s">
        <v>310</v>
      </c>
      <c r="AD1012" s="137" t="s">
        <v>310</v>
      </c>
    </row>
    <row r="1013" spans="1:30" s="62" customFormat="1" ht="78.75" customHeight="1" x14ac:dyDescent="0.2">
      <c r="A1013" s="116" t="s">
        <v>582</v>
      </c>
      <c r="B1013" s="117"/>
      <c r="C1013" s="117"/>
      <c r="D1013" s="117"/>
      <c r="E1013" s="117"/>
      <c r="F1013" s="117"/>
      <c r="G1013" s="78" t="s">
        <v>611</v>
      </c>
      <c r="H1013" s="78" t="s">
        <v>353</v>
      </c>
      <c r="I1013" s="76" t="s">
        <v>1</v>
      </c>
      <c r="J1013" s="75" t="s">
        <v>503</v>
      </c>
      <c r="K1013" s="93"/>
      <c r="L1013" s="93"/>
      <c r="M1013" s="93"/>
      <c r="N1013" s="93"/>
      <c r="O1013" s="93"/>
      <c r="P1013" s="93"/>
      <c r="Q1013" s="93"/>
      <c r="R1013" s="93"/>
      <c r="S1013" s="93"/>
      <c r="T1013" s="93"/>
      <c r="U1013" s="93"/>
      <c r="V1013" s="93"/>
      <c r="W1013" s="93"/>
      <c r="X1013" s="93"/>
      <c r="Y1013" s="93"/>
      <c r="Z1013" s="93"/>
      <c r="AA1013" s="93"/>
      <c r="AB1013" s="93"/>
      <c r="AC1013" s="93"/>
      <c r="AD1013" s="93"/>
    </row>
    <row r="1014" spans="1:30" s="62" customFormat="1" ht="22.5" customHeight="1" x14ac:dyDescent="0.2">
      <c r="A1014" s="75" t="s">
        <v>338</v>
      </c>
      <c r="B1014" s="147" t="s">
        <v>381</v>
      </c>
      <c r="C1014" s="148"/>
      <c r="D1014" s="148"/>
      <c r="E1014" s="148"/>
      <c r="F1014" s="148"/>
      <c r="G1014" s="149" t="s">
        <v>611</v>
      </c>
      <c r="H1014" s="149" t="s">
        <v>382</v>
      </c>
      <c r="I1014" s="111" t="s">
        <v>594</v>
      </c>
      <c r="J1014" s="111" t="s">
        <v>595</v>
      </c>
      <c r="K1014" s="137"/>
      <c r="L1014" s="137"/>
      <c r="M1014" s="137"/>
      <c r="N1014" s="137"/>
      <c r="O1014" s="137" t="s">
        <v>310</v>
      </c>
      <c r="P1014" s="137" t="s">
        <v>310</v>
      </c>
      <c r="Q1014" s="137" t="s">
        <v>310</v>
      </c>
      <c r="R1014" s="137" t="s">
        <v>310</v>
      </c>
      <c r="S1014" s="137" t="s">
        <v>310</v>
      </c>
      <c r="T1014" s="137" t="s">
        <v>310</v>
      </c>
      <c r="U1014" s="137" t="s">
        <v>310</v>
      </c>
      <c r="V1014" s="137" t="s">
        <v>310</v>
      </c>
      <c r="W1014" s="137"/>
      <c r="X1014" s="137" t="s">
        <v>310</v>
      </c>
      <c r="Y1014" s="137" t="s">
        <v>310</v>
      </c>
      <c r="Z1014" s="137" t="s">
        <v>310</v>
      </c>
      <c r="AA1014" s="137"/>
      <c r="AB1014" s="137" t="s">
        <v>310</v>
      </c>
      <c r="AC1014" s="137" t="s">
        <v>310</v>
      </c>
      <c r="AD1014" s="137" t="s">
        <v>310</v>
      </c>
    </row>
    <row r="1015" spans="1:30" s="62" customFormat="1" ht="12.75" x14ac:dyDescent="0.2">
      <c r="A1015" s="138" t="s">
        <v>13</v>
      </c>
      <c r="B1015" s="138"/>
      <c r="C1015" s="21">
        <f t="shared" ref="C1015:C1021" si="185">SUM(D1015:F1015)</f>
        <v>1000</v>
      </c>
      <c r="D1015" s="21">
        <f>SUM(D1016:D1021)</f>
        <v>1000</v>
      </c>
      <c r="E1015" s="21">
        <f>SUM(E1016:E1021)</f>
        <v>0</v>
      </c>
      <c r="F1015" s="21">
        <f>SUM(F1016:F1021)</f>
        <v>0</v>
      </c>
      <c r="G1015" s="149"/>
      <c r="H1015" s="149"/>
      <c r="I1015" s="125"/>
      <c r="J1015" s="125"/>
      <c r="K1015" s="137"/>
      <c r="L1015" s="137"/>
      <c r="M1015" s="137"/>
      <c r="N1015" s="137"/>
      <c r="O1015" s="137" t="s">
        <v>310</v>
      </c>
      <c r="P1015" s="137" t="s">
        <v>310</v>
      </c>
      <c r="Q1015" s="137" t="s">
        <v>310</v>
      </c>
      <c r="R1015" s="137" t="s">
        <v>310</v>
      </c>
      <c r="S1015" s="137" t="s">
        <v>310</v>
      </c>
      <c r="T1015" s="137" t="s">
        <v>310</v>
      </c>
      <c r="U1015" s="137" t="s">
        <v>310</v>
      </c>
      <c r="V1015" s="137" t="s">
        <v>310</v>
      </c>
      <c r="W1015" s="137"/>
      <c r="X1015" s="137" t="s">
        <v>310</v>
      </c>
      <c r="Y1015" s="137" t="s">
        <v>310</v>
      </c>
      <c r="Z1015" s="137" t="s">
        <v>310</v>
      </c>
      <c r="AA1015" s="137"/>
      <c r="AB1015" s="137" t="s">
        <v>310</v>
      </c>
      <c r="AC1015" s="137" t="s">
        <v>310</v>
      </c>
      <c r="AD1015" s="137" t="s">
        <v>310</v>
      </c>
    </row>
    <row r="1016" spans="1:30" s="62" customFormat="1" ht="12.75" x14ac:dyDescent="0.2">
      <c r="A1016" s="138" t="s">
        <v>3</v>
      </c>
      <c r="B1016" s="138"/>
      <c r="C1016" s="21">
        <f t="shared" si="185"/>
        <v>0</v>
      </c>
      <c r="D1016" s="21">
        <v>0</v>
      </c>
      <c r="E1016" s="21">
        <v>0</v>
      </c>
      <c r="F1016" s="21">
        <v>0</v>
      </c>
      <c r="G1016" s="149"/>
      <c r="H1016" s="149"/>
      <c r="I1016" s="125"/>
      <c r="J1016" s="125"/>
      <c r="K1016" s="137"/>
      <c r="L1016" s="137"/>
      <c r="M1016" s="137"/>
      <c r="N1016" s="137"/>
      <c r="O1016" s="137" t="s">
        <v>310</v>
      </c>
      <c r="P1016" s="137" t="s">
        <v>310</v>
      </c>
      <c r="Q1016" s="137" t="s">
        <v>310</v>
      </c>
      <c r="R1016" s="137" t="s">
        <v>310</v>
      </c>
      <c r="S1016" s="137" t="s">
        <v>310</v>
      </c>
      <c r="T1016" s="137" t="s">
        <v>310</v>
      </c>
      <c r="U1016" s="137" t="s">
        <v>310</v>
      </c>
      <c r="V1016" s="137" t="s">
        <v>310</v>
      </c>
      <c r="W1016" s="137"/>
      <c r="X1016" s="137" t="s">
        <v>310</v>
      </c>
      <c r="Y1016" s="137" t="s">
        <v>310</v>
      </c>
      <c r="Z1016" s="137" t="s">
        <v>310</v>
      </c>
      <c r="AA1016" s="137"/>
      <c r="AB1016" s="137" t="s">
        <v>310</v>
      </c>
      <c r="AC1016" s="137" t="s">
        <v>310</v>
      </c>
      <c r="AD1016" s="137" t="s">
        <v>310</v>
      </c>
    </row>
    <row r="1017" spans="1:30" s="62" customFormat="1" ht="12.75" customHeight="1" x14ac:dyDescent="0.2">
      <c r="A1017" s="138" t="s">
        <v>10</v>
      </c>
      <c r="B1017" s="138"/>
      <c r="C1017" s="21">
        <f t="shared" si="185"/>
        <v>1000</v>
      </c>
      <c r="D1017" s="21">
        <v>1000</v>
      </c>
      <c r="E1017" s="21">
        <v>0</v>
      </c>
      <c r="F1017" s="21">
        <v>0</v>
      </c>
      <c r="G1017" s="149"/>
      <c r="H1017" s="149"/>
      <c r="I1017" s="125"/>
      <c r="J1017" s="125"/>
      <c r="K1017" s="137"/>
      <c r="L1017" s="137"/>
      <c r="M1017" s="137"/>
      <c r="N1017" s="137"/>
      <c r="O1017" s="137" t="s">
        <v>310</v>
      </c>
      <c r="P1017" s="137" t="s">
        <v>310</v>
      </c>
      <c r="Q1017" s="137" t="s">
        <v>310</v>
      </c>
      <c r="R1017" s="137" t="s">
        <v>310</v>
      </c>
      <c r="S1017" s="137" t="s">
        <v>310</v>
      </c>
      <c r="T1017" s="137" t="s">
        <v>310</v>
      </c>
      <c r="U1017" s="137" t="s">
        <v>310</v>
      </c>
      <c r="V1017" s="137" t="s">
        <v>310</v>
      </c>
      <c r="W1017" s="137"/>
      <c r="X1017" s="137" t="s">
        <v>310</v>
      </c>
      <c r="Y1017" s="137" t="s">
        <v>310</v>
      </c>
      <c r="Z1017" s="137" t="s">
        <v>310</v>
      </c>
      <c r="AA1017" s="137"/>
      <c r="AB1017" s="137" t="s">
        <v>310</v>
      </c>
      <c r="AC1017" s="137" t="s">
        <v>310</v>
      </c>
      <c r="AD1017" s="137" t="s">
        <v>310</v>
      </c>
    </row>
    <row r="1018" spans="1:30" s="62" customFormat="1" ht="12.75" x14ac:dyDescent="0.2">
      <c r="A1018" s="138" t="s">
        <v>11</v>
      </c>
      <c r="B1018" s="138"/>
      <c r="C1018" s="21">
        <f t="shared" si="185"/>
        <v>0</v>
      </c>
      <c r="D1018" s="21">
        <v>0</v>
      </c>
      <c r="E1018" s="21">
        <v>0</v>
      </c>
      <c r="F1018" s="21">
        <v>0</v>
      </c>
      <c r="G1018" s="149"/>
      <c r="H1018" s="149"/>
      <c r="I1018" s="125"/>
      <c r="J1018" s="125"/>
      <c r="K1018" s="137"/>
      <c r="L1018" s="137"/>
      <c r="M1018" s="137"/>
      <c r="N1018" s="137"/>
      <c r="O1018" s="137" t="s">
        <v>310</v>
      </c>
      <c r="P1018" s="137" t="s">
        <v>310</v>
      </c>
      <c r="Q1018" s="137" t="s">
        <v>310</v>
      </c>
      <c r="R1018" s="137" t="s">
        <v>310</v>
      </c>
      <c r="S1018" s="137" t="s">
        <v>310</v>
      </c>
      <c r="T1018" s="137" t="s">
        <v>310</v>
      </c>
      <c r="U1018" s="137" t="s">
        <v>310</v>
      </c>
      <c r="V1018" s="137" t="s">
        <v>310</v>
      </c>
      <c r="W1018" s="137"/>
      <c r="X1018" s="137" t="s">
        <v>310</v>
      </c>
      <c r="Y1018" s="137" t="s">
        <v>310</v>
      </c>
      <c r="Z1018" s="137" t="s">
        <v>310</v>
      </c>
      <c r="AA1018" s="137"/>
      <c r="AB1018" s="137" t="s">
        <v>310</v>
      </c>
      <c r="AC1018" s="137" t="s">
        <v>310</v>
      </c>
      <c r="AD1018" s="137" t="s">
        <v>310</v>
      </c>
    </row>
    <row r="1019" spans="1:30" s="62" customFormat="1" ht="24" customHeight="1" x14ac:dyDescent="0.2">
      <c r="A1019" s="138" t="s">
        <v>12</v>
      </c>
      <c r="B1019" s="138"/>
      <c r="C1019" s="21">
        <f t="shared" si="185"/>
        <v>0</v>
      </c>
      <c r="D1019" s="21">
        <v>0</v>
      </c>
      <c r="E1019" s="21">
        <v>0</v>
      </c>
      <c r="F1019" s="21">
        <v>0</v>
      </c>
      <c r="G1019" s="149"/>
      <c r="H1019" s="149"/>
      <c r="I1019" s="125"/>
      <c r="J1019" s="125"/>
      <c r="K1019" s="137"/>
      <c r="L1019" s="137"/>
      <c r="M1019" s="137"/>
      <c r="N1019" s="137"/>
      <c r="O1019" s="137" t="s">
        <v>310</v>
      </c>
      <c r="P1019" s="137" t="s">
        <v>310</v>
      </c>
      <c r="Q1019" s="137" t="s">
        <v>310</v>
      </c>
      <c r="R1019" s="137" t="s">
        <v>310</v>
      </c>
      <c r="S1019" s="137" t="s">
        <v>310</v>
      </c>
      <c r="T1019" s="137" t="s">
        <v>310</v>
      </c>
      <c r="U1019" s="137" t="s">
        <v>310</v>
      </c>
      <c r="V1019" s="137" t="s">
        <v>310</v>
      </c>
      <c r="W1019" s="137"/>
      <c r="X1019" s="137" t="s">
        <v>310</v>
      </c>
      <c r="Y1019" s="137" t="s">
        <v>310</v>
      </c>
      <c r="Z1019" s="137" t="s">
        <v>310</v>
      </c>
      <c r="AA1019" s="137"/>
      <c r="AB1019" s="137" t="s">
        <v>310</v>
      </c>
      <c r="AC1019" s="137" t="s">
        <v>310</v>
      </c>
      <c r="AD1019" s="137" t="s">
        <v>310</v>
      </c>
    </row>
    <row r="1020" spans="1:30" s="62" customFormat="1" ht="12" customHeight="1" x14ac:dyDescent="0.2">
      <c r="A1020" s="139" t="s">
        <v>256</v>
      </c>
      <c r="B1020" s="140"/>
      <c r="C1020" s="21">
        <f t="shared" si="185"/>
        <v>0</v>
      </c>
      <c r="D1020" s="21">
        <v>0</v>
      </c>
      <c r="E1020" s="21">
        <v>0</v>
      </c>
      <c r="F1020" s="21">
        <v>0</v>
      </c>
      <c r="G1020" s="149"/>
      <c r="H1020" s="149"/>
      <c r="I1020" s="125"/>
      <c r="J1020" s="125"/>
      <c r="K1020" s="137"/>
      <c r="L1020" s="137"/>
      <c r="M1020" s="137"/>
      <c r="N1020" s="137"/>
      <c r="O1020" s="137"/>
      <c r="P1020" s="137"/>
      <c r="Q1020" s="137"/>
      <c r="R1020" s="137"/>
      <c r="S1020" s="137"/>
      <c r="T1020" s="137"/>
      <c r="U1020" s="137"/>
      <c r="V1020" s="137"/>
      <c r="W1020" s="137"/>
      <c r="X1020" s="137"/>
      <c r="Y1020" s="137"/>
      <c r="Z1020" s="137"/>
      <c r="AA1020" s="137"/>
      <c r="AB1020" s="137"/>
      <c r="AC1020" s="137"/>
      <c r="AD1020" s="137"/>
    </row>
    <row r="1021" spans="1:30" s="62" customFormat="1" ht="12.75" customHeight="1" x14ac:dyDescent="0.2">
      <c r="A1021" s="138" t="s">
        <v>257</v>
      </c>
      <c r="B1021" s="138"/>
      <c r="C1021" s="21">
        <f t="shared" si="185"/>
        <v>0</v>
      </c>
      <c r="D1021" s="21">
        <v>0</v>
      </c>
      <c r="E1021" s="21">
        <v>0</v>
      </c>
      <c r="F1021" s="21">
        <v>0</v>
      </c>
      <c r="G1021" s="149"/>
      <c r="H1021" s="149"/>
      <c r="I1021" s="126"/>
      <c r="J1021" s="126"/>
      <c r="K1021" s="137"/>
      <c r="L1021" s="137"/>
      <c r="M1021" s="137"/>
      <c r="N1021" s="137"/>
      <c r="O1021" s="137" t="s">
        <v>310</v>
      </c>
      <c r="P1021" s="137" t="s">
        <v>310</v>
      </c>
      <c r="Q1021" s="137" t="s">
        <v>310</v>
      </c>
      <c r="R1021" s="137" t="s">
        <v>310</v>
      </c>
      <c r="S1021" s="137" t="s">
        <v>310</v>
      </c>
      <c r="T1021" s="137" t="s">
        <v>310</v>
      </c>
      <c r="U1021" s="137" t="s">
        <v>310</v>
      </c>
      <c r="V1021" s="137" t="s">
        <v>310</v>
      </c>
      <c r="W1021" s="137"/>
      <c r="X1021" s="137" t="s">
        <v>310</v>
      </c>
      <c r="Y1021" s="137" t="s">
        <v>310</v>
      </c>
      <c r="Z1021" s="137" t="s">
        <v>310</v>
      </c>
      <c r="AA1021" s="137"/>
      <c r="AB1021" s="137" t="s">
        <v>310</v>
      </c>
      <c r="AC1021" s="137" t="s">
        <v>310</v>
      </c>
      <c r="AD1021" s="137" t="s">
        <v>310</v>
      </c>
    </row>
    <row r="1022" spans="1:30" s="62" customFormat="1" ht="78.75" customHeight="1" x14ac:dyDescent="0.2">
      <c r="A1022" s="116" t="s">
        <v>583</v>
      </c>
      <c r="B1022" s="117"/>
      <c r="C1022" s="117"/>
      <c r="D1022" s="117"/>
      <c r="E1022" s="117"/>
      <c r="F1022" s="117"/>
      <c r="G1022" s="78" t="s">
        <v>623</v>
      </c>
      <c r="H1022" s="78" t="s">
        <v>353</v>
      </c>
      <c r="I1022" s="76" t="s">
        <v>1</v>
      </c>
      <c r="J1022" s="75" t="s">
        <v>581</v>
      </c>
      <c r="K1022" s="93"/>
      <c r="L1022" s="93"/>
      <c r="M1022" s="93"/>
      <c r="N1022" s="93"/>
      <c r="O1022" s="93"/>
      <c r="P1022" s="93"/>
      <c r="Q1022" s="93"/>
      <c r="R1022" s="93"/>
      <c r="S1022" s="93"/>
      <c r="T1022" s="93"/>
      <c r="U1022" s="93"/>
      <c r="V1022" s="93"/>
      <c r="W1022" s="93"/>
      <c r="X1022" s="93"/>
      <c r="Y1022" s="93"/>
      <c r="Z1022" s="93"/>
      <c r="AA1022" s="93"/>
      <c r="AB1022" s="93"/>
      <c r="AC1022" s="93"/>
      <c r="AD1022" s="93"/>
    </row>
    <row r="1023" spans="1:30" s="62" customFormat="1" ht="30" customHeight="1" x14ac:dyDescent="0.2">
      <c r="A1023" s="75" t="s">
        <v>340</v>
      </c>
      <c r="B1023" s="147" t="s">
        <v>474</v>
      </c>
      <c r="C1023" s="148"/>
      <c r="D1023" s="148"/>
      <c r="E1023" s="148"/>
      <c r="F1023" s="148"/>
      <c r="G1023" s="149" t="s">
        <v>624</v>
      </c>
      <c r="H1023" s="149" t="s">
        <v>382</v>
      </c>
      <c r="I1023" s="111" t="s">
        <v>594</v>
      </c>
      <c r="J1023" s="111" t="s">
        <v>595</v>
      </c>
      <c r="K1023" s="137"/>
      <c r="L1023" s="137"/>
      <c r="M1023" s="137"/>
      <c r="N1023" s="137"/>
      <c r="O1023" s="137" t="s">
        <v>310</v>
      </c>
      <c r="P1023" s="137" t="s">
        <v>310</v>
      </c>
      <c r="Q1023" s="137" t="s">
        <v>310</v>
      </c>
      <c r="R1023" s="137" t="s">
        <v>310</v>
      </c>
      <c r="S1023" s="137" t="s">
        <v>310</v>
      </c>
      <c r="T1023" s="137" t="s">
        <v>310</v>
      </c>
      <c r="U1023" s="137" t="s">
        <v>310</v>
      </c>
      <c r="V1023" s="137" t="s">
        <v>310</v>
      </c>
      <c r="W1023" s="137"/>
      <c r="X1023" s="137" t="s">
        <v>310</v>
      </c>
      <c r="Y1023" s="137" t="s">
        <v>310</v>
      </c>
      <c r="Z1023" s="137" t="s">
        <v>310</v>
      </c>
      <c r="AA1023" s="137"/>
      <c r="AB1023" s="137" t="s">
        <v>310</v>
      </c>
      <c r="AC1023" s="137" t="s">
        <v>310</v>
      </c>
      <c r="AD1023" s="137" t="s">
        <v>310</v>
      </c>
    </row>
    <row r="1024" spans="1:30" s="62" customFormat="1" ht="12.75" x14ac:dyDescent="0.2">
      <c r="A1024" s="138" t="s">
        <v>13</v>
      </c>
      <c r="B1024" s="138"/>
      <c r="C1024" s="21">
        <f t="shared" ref="C1024:C1030" si="186">SUM(D1024:F1024)</f>
        <v>1028.06315</v>
      </c>
      <c r="D1024" s="21">
        <f>SUM(D1025:D1030)</f>
        <v>387.35789</v>
      </c>
      <c r="E1024" s="21">
        <f>SUM(E1025:E1030)</f>
        <v>317.65262999999999</v>
      </c>
      <c r="F1024" s="21">
        <f>SUM(F1025:F1030)</f>
        <v>323.05263000000002</v>
      </c>
      <c r="G1024" s="149"/>
      <c r="H1024" s="149"/>
      <c r="I1024" s="125"/>
      <c r="J1024" s="125"/>
      <c r="K1024" s="137"/>
      <c r="L1024" s="137"/>
      <c r="M1024" s="137"/>
      <c r="N1024" s="137"/>
      <c r="O1024" s="137" t="s">
        <v>310</v>
      </c>
      <c r="P1024" s="137" t="s">
        <v>310</v>
      </c>
      <c r="Q1024" s="137" t="s">
        <v>310</v>
      </c>
      <c r="R1024" s="137" t="s">
        <v>310</v>
      </c>
      <c r="S1024" s="137" t="s">
        <v>310</v>
      </c>
      <c r="T1024" s="137" t="s">
        <v>310</v>
      </c>
      <c r="U1024" s="137" t="s">
        <v>310</v>
      </c>
      <c r="V1024" s="137" t="s">
        <v>310</v>
      </c>
      <c r="W1024" s="137"/>
      <c r="X1024" s="137" t="s">
        <v>310</v>
      </c>
      <c r="Y1024" s="137" t="s">
        <v>310</v>
      </c>
      <c r="Z1024" s="137" t="s">
        <v>310</v>
      </c>
      <c r="AA1024" s="137"/>
      <c r="AB1024" s="137" t="s">
        <v>310</v>
      </c>
      <c r="AC1024" s="137" t="s">
        <v>310</v>
      </c>
      <c r="AD1024" s="137" t="s">
        <v>310</v>
      </c>
    </row>
    <row r="1025" spans="1:32" s="62" customFormat="1" ht="12.75" x14ac:dyDescent="0.2">
      <c r="A1025" s="138" t="s">
        <v>3</v>
      </c>
      <c r="B1025" s="138"/>
      <c r="C1025" s="21">
        <f t="shared" si="186"/>
        <v>0</v>
      </c>
      <c r="D1025" s="21">
        <v>0</v>
      </c>
      <c r="E1025" s="21">
        <v>0</v>
      </c>
      <c r="F1025" s="21">
        <v>0</v>
      </c>
      <c r="G1025" s="149"/>
      <c r="H1025" s="149"/>
      <c r="I1025" s="125"/>
      <c r="J1025" s="125"/>
      <c r="K1025" s="137"/>
      <c r="L1025" s="137"/>
      <c r="M1025" s="137"/>
      <c r="N1025" s="137"/>
      <c r="O1025" s="137" t="s">
        <v>310</v>
      </c>
      <c r="P1025" s="137" t="s">
        <v>310</v>
      </c>
      <c r="Q1025" s="137" t="s">
        <v>310</v>
      </c>
      <c r="R1025" s="137" t="s">
        <v>310</v>
      </c>
      <c r="S1025" s="137" t="s">
        <v>310</v>
      </c>
      <c r="T1025" s="137" t="s">
        <v>310</v>
      </c>
      <c r="U1025" s="137" t="s">
        <v>310</v>
      </c>
      <c r="V1025" s="137" t="s">
        <v>310</v>
      </c>
      <c r="W1025" s="137"/>
      <c r="X1025" s="137" t="s">
        <v>310</v>
      </c>
      <c r="Y1025" s="137" t="s">
        <v>310</v>
      </c>
      <c r="Z1025" s="137" t="s">
        <v>310</v>
      </c>
      <c r="AA1025" s="137"/>
      <c r="AB1025" s="137" t="s">
        <v>310</v>
      </c>
      <c r="AC1025" s="137" t="s">
        <v>310</v>
      </c>
      <c r="AD1025" s="137" t="s">
        <v>310</v>
      </c>
    </row>
    <row r="1026" spans="1:32" s="62" customFormat="1" ht="12.75" customHeight="1" x14ac:dyDescent="0.2">
      <c r="A1026" s="138" t="s">
        <v>10</v>
      </c>
      <c r="B1026" s="138"/>
      <c r="C1026" s="21">
        <f t="shared" si="186"/>
        <v>1028.06315</v>
      </c>
      <c r="D1026" s="21">
        <v>387.35789</v>
      </c>
      <c r="E1026" s="21">
        <v>317.65262999999999</v>
      </c>
      <c r="F1026" s="21">
        <v>323.05263000000002</v>
      </c>
      <c r="G1026" s="149"/>
      <c r="H1026" s="149"/>
      <c r="I1026" s="125"/>
      <c r="J1026" s="125"/>
      <c r="K1026" s="137"/>
      <c r="L1026" s="137"/>
      <c r="M1026" s="137"/>
      <c r="N1026" s="137"/>
      <c r="O1026" s="137" t="s">
        <v>310</v>
      </c>
      <c r="P1026" s="137" t="s">
        <v>310</v>
      </c>
      <c r="Q1026" s="137" t="s">
        <v>310</v>
      </c>
      <c r="R1026" s="137" t="s">
        <v>310</v>
      </c>
      <c r="S1026" s="137" t="s">
        <v>310</v>
      </c>
      <c r="T1026" s="137" t="s">
        <v>310</v>
      </c>
      <c r="U1026" s="137" t="s">
        <v>310</v>
      </c>
      <c r="V1026" s="137" t="s">
        <v>310</v>
      </c>
      <c r="W1026" s="137"/>
      <c r="X1026" s="137" t="s">
        <v>310</v>
      </c>
      <c r="Y1026" s="137" t="s">
        <v>310</v>
      </c>
      <c r="Z1026" s="137" t="s">
        <v>310</v>
      </c>
      <c r="AA1026" s="137"/>
      <c r="AB1026" s="137" t="s">
        <v>310</v>
      </c>
      <c r="AC1026" s="137" t="s">
        <v>310</v>
      </c>
      <c r="AD1026" s="137" t="s">
        <v>310</v>
      </c>
    </row>
    <row r="1027" spans="1:32" s="62" customFormat="1" ht="12.75" x14ac:dyDescent="0.2">
      <c r="A1027" s="138" t="s">
        <v>11</v>
      </c>
      <c r="B1027" s="138"/>
      <c r="C1027" s="21">
        <f t="shared" si="186"/>
        <v>0</v>
      </c>
      <c r="D1027" s="21">
        <v>0</v>
      </c>
      <c r="E1027" s="21">
        <v>0</v>
      </c>
      <c r="F1027" s="21">
        <v>0</v>
      </c>
      <c r="G1027" s="149"/>
      <c r="H1027" s="149"/>
      <c r="I1027" s="125"/>
      <c r="J1027" s="125"/>
      <c r="K1027" s="137"/>
      <c r="L1027" s="137"/>
      <c r="M1027" s="137"/>
      <c r="N1027" s="137"/>
      <c r="O1027" s="137" t="s">
        <v>310</v>
      </c>
      <c r="P1027" s="137" t="s">
        <v>310</v>
      </c>
      <c r="Q1027" s="137" t="s">
        <v>310</v>
      </c>
      <c r="R1027" s="137" t="s">
        <v>310</v>
      </c>
      <c r="S1027" s="137" t="s">
        <v>310</v>
      </c>
      <c r="T1027" s="137" t="s">
        <v>310</v>
      </c>
      <c r="U1027" s="137" t="s">
        <v>310</v>
      </c>
      <c r="V1027" s="137" t="s">
        <v>310</v>
      </c>
      <c r="W1027" s="137"/>
      <c r="X1027" s="137" t="s">
        <v>310</v>
      </c>
      <c r="Y1027" s="137" t="s">
        <v>310</v>
      </c>
      <c r="Z1027" s="137" t="s">
        <v>310</v>
      </c>
      <c r="AA1027" s="137"/>
      <c r="AB1027" s="137" t="s">
        <v>310</v>
      </c>
      <c r="AC1027" s="137" t="s">
        <v>310</v>
      </c>
      <c r="AD1027" s="137" t="s">
        <v>310</v>
      </c>
    </row>
    <row r="1028" spans="1:32" s="62" customFormat="1" ht="18.75" customHeight="1" x14ac:dyDescent="0.2">
      <c r="A1028" s="138" t="s">
        <v>12</v>
      </c>
      <c r="B1028" s="138"/>
      <c r="C1028" s="21">
        <f t="shared" si="186"/>
        <v>0</v>
      </c>
      <c r="D1028" s="21">
        <v>0</v>
      </c>
      <c r="E1028" s="21">
        <v>0</v>
      </c>
      <c r="F1028" s="21">
        <v>0</v>
      </c>
      <c r="G1028" s="149"/>
      <c r="H1028" s="149"/>
      <c r="I1028" s="125"/>
      <c r="J1028" s="125"/>
      <c r="K1028" s="137"/>
      <c r="L1028" s="137"/>
      <c r="M1028" s="137"/>
      <c r="N1028" s="137"/>
      <c r="O1028" s="137" t="s">
        <v>310</v>
      </c>
      <c r="P1028" s="137" t="s">
        <v>310</v>
      </c>
      <c r="Q1028" s="137" t="s">
        <v>310</v>
      </c>
      <c r="R1028" s="137" t="s">
        <v>310</v>
      </c>
      <c r="S1028" s="137" t="s">
        <v>310</v>
      </c>
      <c r="T1028" s="137" t="s">
        <v>310</v>
      </c>
      <c r="U1028" s="137" t="s">
        <v>310</v>
      </c>
      <c r="V1028" s="137" t="s">
        <v>310</v>
      </c>
      <c r="W1028" s="137"/>
      <c r="X1028" s="137" t="s">
        <v>310</v>
      </c>
      <c r="Y1028" s="137" t="s">
        <v>310</v>
      </c>
      <c r="Z1028" s="137" t="s">
        <v>310</v>
      </c>
      <c r="AA1028" s="137"/>
      <c r="AB1028" s="137" t="s">
        <v>310</v>
      </c>
      <c r="AC1028" s="137" t="s">
        <v>310</v>
      </c>
      <c r="AD1028" s="137" t="s">
        <v>310</v>
      </c>
    </row>
    <row r="1029" spans="1:32" s="62" customFormat="1" ht="12" customHeight="1" x14ac:dyDescent="0.2">
      <c r="A1029" s="139" t="s">
        <v>256</v>
      </c>
      <c r="B1029" s="140"/>
      <c r="C1029" s="21">
        <f t="shared" si="186"/>
        <v>0</v>
      </c>
      <c r="D1029" s="21">
        <v>0</v>
      </c>
      <c r="E1029" s="21">
        <v>0</v>
      </c>
      <c r="F1029" s="21">
        <v>0</v>
      </c>
      <c r="G1029" s="149"/>
      <c r="H1029" s="149"/>
      <c r="I1029" s="125"/>
      <c r="J1029" s="125"/>
      <c r="K1029" s="137"/>
      <c r="L1029" s="137"/>
      <c r="M1029" s="137"/>
      <c r="N1029" s="137"/>
      <c r="O1029" s="137"/>
      <c r="P1029" s="137"/>
      <c r="Q1029" s="137"/>
      <c r="R1029" s="137"/>
      <c r="S1029" s="137"/>
      <c r="T1029" s="137"/>
      <c r="U1029" s="137"/>
      <c r="V1029" s="137"/>
      <c r="W1029" s="137"/>
      <c r="X1029" s="137"/>
      <c r="Y1029" s="137"/>
      <c r="Z1029" s="137"/>
      <c r="AA1029" s="137"/>
      <c r="AB1029" s="137"/>
      <c r="AC1029" s="137"/>
      <c r="AD1029" s="137"/>
    </row>
    <row r="1030" spans="1:32" s="62" customFormat="1" ht="12.75" customHeight="1" x14ac:dyDescent="0.2">
      <c r="A1030" s="138" t="s">
        <v>257</v>
      </c>
      <c r="B1030" s="138"/>
      <c r="C1030" s="21">
        <f t="shared" si="186"/>
        <v>0</v>
      </c>
      <c r="D1030" s="21">
        <v>0</v>
      </c>
      <c r="E1030" s="21">
        <v>0</v>
      </c>
      <c r="F1030" s="21">
        <v>0</v>
      </c>
      <c r="G1030" s="149"/>
      <c r="H1030" s="149"/>
      <c r="I1030" s="126"/>
      <c r="J1030" s="126"/>
      <c r="K1030" s="137"/>
      <c r="L1030" s="137"/>
      <c r="M1030" s="137"/>
      <c r="N1030" s="137"/>
      <c r="O1030" s="137" t="s">
        <v>310</v>
      </c>
      <c r="P1030" s="137" t="s">
        <v>310</v>
      </c>
      <c r="Q1030" s="137" t="s">
        <v>310</v>
      </c>
      <c r="R1030" s="137" t="s">
        <v>310</v>
      </c>
      <c r="S1030" s="137" t="s">
        <v>310</v>
      </c>
      <c r="T1030" s="137" t="s">
        <v>310</v>
      </c>
      <c r="U1030" s="137" t="s">
        <v>310</v>
      </c>
      <c r="V1030" s="137" t="s">
        <v>310</v>
      </c>
      <c r="W1030" s="137"/>
      <c r="X1030" s="137" t="s">
        <v>310</v>
      </c>
      <c r="Y1030" s="137" t="s">
        <v>310</v>
      </c>
      <c r="Z1030" s="137" t="s">
        <v>310</v>
      </c>
      <c r="AA1030" s="137"/>
      <c r="AB1030" s="137" t="s">
        <v>310</v>
      </c>
      <c r="AC1030" s="137" t="s">
        <v>310</v>
      </c>
      <c r="AD1030" s="137" t="s">
        <v>310</v>
      </c>
    </row>
    <row r="1031" spans="1:32" s="62" customFormat="1" ht="15.6" customHeight="1" x14ac:dyDescent="0.2">
      <c r="A1031" s="75" t="s">
        <v>383</v>
      </c>
      <c r="B1031" s="147" t="s">
        <v>255</v>
      </c>
      <c r="C1031" s="148"/>
      <c r="D1031" s="148"/>
      <c r="E1031" s="148"/>
      <c r="F1031" s="148"/>
      <c r="G1031" s="149" t="s">
        <v>544</v>
      </c>
      <c r="H1031" s="149" t="s">
        <v>354</v>
      </c>
      <c r="I1031" s="111" t="s">
        <v>594</v>
      </c>
      <c r="J1031" s="111" t="s">
        <v>595</v>
      </c>
      <c r="K1031" s="137"/>
      <c r="L1031" s="137"/>
      <c r="M1031" s="137"/>
      <c r="N1031" s="137"/>
      <c r="O1031" s="137"/>
      <c r="P1031" s="137" t="s">
        <v>310</v>
      </c>
      <c r="Q1031" s="137" t="s">
        <v>310</v>
      </c>
      <c r="R1031" s="137" t="s">
        <v>310</v>
      </c>
      <c r="S1031" s="137" t="s">
        <v>310</v>
      </c>
      <c r="T1031" s="137" t="s">
        <v>310</v>
      </c>
      <c r="U1031" s="137" t="s">
        <v>310</v>
      </c>
      <c r="V1031" s="137" t="s">
        <v>310</v>
      </c>
      <c r="W1031" s="137"/>
      <c r="X1031" s="137" t="s">
        <v>310</v>
      </c>
      <c r="Y1031" s="137" t="s">
        <v>310</v>
      </c>
      <c r="Z1031" s="137" t="s">
        <v>310</v>
      </c>
      <c r="AA1031" s="137"/>
      <c r="AB1031" s="137" t="s">
        <v>310</v>
      </c>
      <c r="AC1031" s="137" t="s">
        <v>310</v>
      </c>
      <c r="AD1031" s="137" t="s">
        <v>310</v>
      </c>
    </row>
    <row r="1032" spans="1:32" s="62" customFormat="1" ht="12.75" x14ac:dyDescent="0.2">
      <c r="A1032" s="138" t="s">
        <v>13</v>
      </c>
      <c r="B1032" s="138"/>
      <c r="C1032" s="21">
        <f t="shared" ref="C1032:C1038" si="187">SUM(D1032:F1032)</f>
        <v>1950</v>
      </c>
      <c r="D1032" s="21">
        <f t="shared" ref="D1032:F1032" si="188">SUM(D1033:D1038)</f>
        <v>650</v>
      </c>
      <c r="E1032" s="21">
        <f t="shared" si="188"/>
        <v>650</v>
      </c>
      <c r="F1032" s="21">
        <f t="shared" si="188"/>
        <v>650</v>
      </c>
      <c r="G1032" s="149"/>
      <c r="H1032" s="149"/>
      <c r="I1032" s="125"/>
      <c r="J1032" s="125"/>
      <c r="K1032" s="137"/>
      <c r="L1032" s="137"/>
      <c r="M1032" s="137"/>
      <c r="N1032" s="137"/>
      <c r="O1032" s="137"/>
      <c r="P1032" s="137"/>
      <c r="Q1032" s="137"/>
      <c r="R1032" s="137"/>
      <c r="S1032" s="137"/>
      <c r="T1032" s="137"/>
      <c r="U1032" s="137"/>
      <c r="V1032" s="137"/>
      <c r="W1032" s="137"/>
      <c r="X1032" s="137"/>
      <c r="Y1032" s="137"/>
      <c r="Z1032" s="137"/>
      <c r="AA1032" s="137"/>
      <c r="AB1032" s="137"/>
      <c r="AC1032" s="137"/>
      <c r="AD1032" s="137"/>
    </row>
    <row r="1033" spans="1:32" s="62" customFormat="1" ht="12.75" x14ac:dyDescent="0.2">
      <c r="A1033" s="138" t="s">
        <v>3</v>
      </c>
      <c r="B1033" s="138"/>
      <c r="C1033" s="21">
        <f t="shared" si="187"/>
        <v>0</v>
      </c>
      <c r="D1033" s="21">
        <v>0</v>
      </c>
      <c r="E1033" s="21">
        <v>0</v>
      </c>
      <c r="F1033" s="21">
        <v>0</v>
      </c>
      <c r="G1033" s="149"/>
      <c r="H1033" s="149"/>
      <c r="I1033" s="125"/>
      <c r="J1033" s="125"/>
      <c r="K1033" s="137"/>
      <c r="L1033" s="137"/>
      <c r="M1033" s="137"/>
      <c r="N1033" s="137"/>
      <c r="O1033" s="137"/>
      <c r="P1033" s="137"/>
      <c r="Q1033" s="137"/>
      <c r="R1033" s="137"/>
      <c r="S1033" s="137"/>
      <c r="T1033" s="137"/>
      <c r="U1033" s="137"/>
      <c r="V1033" s="137"/>
      <c r="W1033" s="137"/>
      <c r="X1033" s="137"/>
      <c r="Y1033" s="137"/>
      <c r="Z1033" s="137"/>
      <c r="AA1033" s="137"/>
      <c r="AB1033" s="137"/>
      <c r="AC1033" s="137"/>
      <c r="AD1033" s="137"/>
    </row>
    <row r="1034" spans="1:32" s="62" customFormat="1" ht="12.75" x14ac:dyDescent="0.2">
      <c r="A1034" s="138" t="s">
        <v>10</v>
      </c>
      <c r="B1034" s="138"/>
      <c r="C1034" s="21">
        <f t="shared" si="187"/>
        <v>1950</v>
      </c>
      <c r="D1034" s="21">
        <v>650</v>
      </c>
      <c r="E1034" s="21">
        <v>650</v>
      </c>
      <c r="F1034" s="21">
        <v>650</v>
      </c>
      <c r="G1034" s="149"/>
      <c r="H1034" s="149"/>
      <c r="I1034" s="125"/>
      <c r="J1034" s="125"/>
      <c r="K1034" s="137"/>
      <c r="L1034" s="137"/>
      <c r="M1034" s="137"/>
      <c r="N1034" s="137"/>
      <c r="O1034" s="137"/>
      <c r="P1034" s="137"/>
      <c r="Q1034" s="137"/>
      <c r="R1034" s="137"/>
      <c r="S1034" s="137"/>
      <c r="T1034" s="137"/>
      <c r="U1034" s="137"/>
      <c r="V1034" s="137"/>
      <c r="W1034" s="137"/>
      <c r="X1034" s="137"/>
      <c r="Y1034" s="137"/>
      <c r="Z1034" s="137"/>
      <c r="AA1034" s="137"/>
      <c r="AB1034" s="137"/>
      <c r="AC1034" s="137"/>
      <c r="AD1034" s="137"/>
    </row>
    <row r="1035" spans="1:32" s="62" customFormat="1" ht="12.75" x14ac:dyDescent="0.2">
      <c r="A1035" s="138" t="s">
        <v>11</v>
      </c>
      <c r="B1035" s="138"/>
      <c r="C1035" s="21">
        <f t="shared" si="187"/>
        <v>0</v>
      </c>
      <c r="D1035" s="21">
        <v>0</v>
      </c>
      <c r="E1035" s="21">
        <v>0</v>
      </c>
      <c r="F1035" s="21">
        <v>0</v>
      </c>
      <c r="G1035" s="149"/>
      <c r="H1035" s="149"/>
      <c r="I1035" s="125"/>
      <c r="J1035" s="125"/>
      <c r="K1035" s="137"/>
      <c r="L1035" s="137"/>
      <c r="M1035" s="137"/>
      <c r="N1035" s="137"/>
      <c r="O1035" s="137"/>
      <c r="P1035" s="137"/>
      <c r="Q1035" s="137"/>
      <c r="R1035" s="137"/>
      <c r="S1035" s="137"/>
      <c r="T1035" s="137"/>
      <c r="U1035" s="137"/>
      <c r="V1035" s="137"/>
      <c r="W1035" s="137"/>
      <c r="X1035" s="137"/>
      <c r="Y1035" s="137"/>
      <c r="Z1035" s="137"/>
      <c r="AA1035" s="137"/>
      <c r="AB1035" s="137"/>
      <c r="AC1035" s="137"/>
      <c r="AD1035" s="137"/>
    </row>
    <row r="1036" spans="1:32" s="62" customFormat="1" ht="18.75" customHeight="1" x14ac:dyDescent="0.2">
      <c r="A1036" s="138" t="s">
        <v>12</v>
      </c>
      <c r="B1036" s="138"/>
      <c r="C1036" s="21">
        <f t="shared" si="187"/>
        <v>0</v>
      </c>
      <c r="D1036" s="21">
        <v>0</v>
      </c>
      <c r="E1036" s="21">
        <v>0</v>
      </c>
      <c r="F1036" s="21">
        <v>0</v>
      </c>
      <c r="G1036" s="149"/>
      <c r="H1036" s="149"/>
      <c r="I1036" s="125"/>
      <c r="J1036" s="125"/>
      <c r="K1036" s="137"/>
      <c r="L1036" s="137"/>
      <c r="M1036" s="137"/>
      <c r="N1036" s="137"/>
      <c r="O1036" s="137"/>
      <c r="P1036" s="137"/>
      <c r="Q1036" s="137"/>
      <c r="R1036" s="137"/>
      <c r="S1036" s="137"/>
      <c r="T1036" s="137"/>
      <c r="U1036" s="137"/>
      <c r="V1036" s="137"/>
      <c r="W1036" s="137"/>
      <c r="X1036" s="137"/>
      <c r="Y1036" s="137"/>
      <c r="Z1036" s="137"/>
      <c r="AA1036" s="137"/>
      <c r="AB1036" s="137"/>
      <c r="AC1036" s="137"/>
      <c r="AD1036" s="137"/>
    </row>
    <row r="1037" spans="1:32" s="62" customFormat="1" ht="12" customHeight="1" x14ac:dyDescent="0.2">
      <c r="A1037" s="139" t="s">
        <v>256</v>
      </c>
      <c r="B1037" s="140"/>
      <c r="C1037" s="21">
        <f t="shared" si="187"/>
        <v>0</v>
      </c>
      <c r="D1037" s="21">
        <v>0</v>
      </c>
      <c r="E1037" s="21">
        <v>0</v>
      </c>
      <c r="F1037" s="21">
        <v>0</v>
      </c>
      <c r="G1037" s="149"/>
      <c r="H1037" s="149"/>
      <c r="I1037" s="125"/>
      <c r="J1037" s="125"/>
      <c r="K1037" s="137"/>
      <c r="L1037" s="137"/>
      <c r="M1037" s="137"/>
      <c r="N1037" s="137"/>
      <c r="O1037" s="137"/>
      <c r="P1037" s="137"/>
      <c r="Q1037" s="137"/>
      <c r="R1037" s="137"/>
      <c r="S1037" s="137"/>
      <c r="T1037" s="137"/>
      <c r="U1037" s="137"/>
      <c r="V1037" s="137"/>
      <c r="W1037" s="137"/>
      <c r="X1037" s="137"/>
      <c r="Y1037" s="137"/>
      <c r="Z1037" s="137"/>
      <c r="AA1037" s="137"/>
      <c r="AB1037" s="137"/>
      <c r="AC1037" s="137"/>
      <c r="AD1037" s="137"/>
      <c r="AF1037" s="62" t="s">
        <v>531</v>
      </c>
    </row>
    <row r="1038" spans="1:32" s="62" customFormat="1" ht="72.75" customHeight="1" x14ac:dyDescent="0.2">
      <c r="A1038" s="138" t="s">
        <v>257</v>
      </c>
      <c r="B1038" s="138"/>
      <c r="C1038" s="21">
        <f t="shared" si="187"/>
        <v>0</v>
      </c>
      <c r="D1038" s="21">
        <v>0</v>
      </c>
      <c r="E1038" s="21">
        <v>0</v>
      </c>
      <c r="F1038" s="21">
        <v>0</v>
      </c>
      <c r="G1038" s="149"/>
      <c r="H1038" s="149"/>
      <c r="I1038" s="126"/>
      <c r="J1038" s="126"/>
      <c r="K1038" s="137"/>
      <c r="L1038" s="137"/>
      <c r="M1038" s="137"/>
      <c r="N1038" s="137"/>
      <c r="O1038" s="137"/>
      <c r="P1038" s="137"/>
      <c r="Q1038" s="137"/>
      <c r="R1038" s="137"/>
      <c r="S1038" s="137"/>
      <c r="T1038" s="137"/>
      <c r="U1038" s="137"/>
      <c r="V1038" s="137"/>
      <c r="W1038" s="137"/>
      <c r="X1038" s="137"/>
      <c r="Y1038" s="137"/>
      <c r="Z1038" s="137"/>
      <c r="AA1038" s="137"/>
      <c r="AB1038" s="137"/>
      <c r="AC1038" s="137"/>
      <c r="AD1038" s="137"/>
    </row>
    <row r="1039" spans="1:32" s="62" customFormat="1" ht="48" x14ac:dyDescent="0.2">
      <c r="A1039" s="116" t="s">
        <v>584</v>
      </c>
      <c r="B1039" s="117"/>
      <c r="C1039" s="117"/>
      <c r="D1039" s="117"/>
      <c r="E1039" s="117"/>
      <c r="F1039" s="117"/>
      <c r="G1039" s="78" t="s">
        <v>545</v>
      </c>
      <c r="H1039" s="78" t="s">
        <v>173</v>
      </c>
      <c r="I1039" s="76" t="s">
        <v>1</v>
      </c>
      <c r="J1039" s="75" t="s">
        <v>501</v>
      </c>
      <c r="K1039" s="93"/>
      <c r="L1039" s="93"/>
      <c r="M1039" s="93"/>
      <c r="N1039" s="93"/>
      <c r="O1039" s="93"/>
      <c r="P1039" s="93"/>
      <c r="Q1039" s="93"/>
      <c r="R1039" s="93"/>
      <c r="S1039" s="93"/>
      <c r="T1039" s="93"/>
      <c r="U1039" s="93"/>
      <c r="V1039" s="93"/>
      <c r="W1039" s="93"/>
      <c r="X1039" s="93"/>
      <c r="Y1039" s="93"/>
      <c r="Z1039" s="93"/>
      <c r="AA1039" s="93"/>
      <c r="AB1039" s="93"/>
      <c r="AC1039" s="93"/>
      <c r="AD1039" s="93"/>
    </row>
    <row r="1040" spans="1:32" s="62" customFormat="1" ht="22.5" customHeight="1" x14ac:dyDescent="0.2">
      <c r="A1040" s="75" t="s">
        <v>384</v>
      </c>
      <c r="B1040" s="147" t="s">
        <v>302</v>
      </c>
      <c r="C1040" s="148"/>
      <c r="D1040" s="148"/>
      <c r="E1040" s="148"/>
      <c r="F1040" s="148"/>
      <c r="G1040" s="149" t="s">
        <v>543</v>
      </c>
      <c r="H1040" s="149" t="s">
        <v>310</v>
      </c>
      <c r="I1040" s="111" t="s">
        <v>310</v>
      </c>
      <c r="J1040" s="111" t="s">
        <v>310</v>
      </c>
      <c r="K1040" s="137" t="s">
        <v>310</v>
      </c>
      <c r="L1040" s="137" t="s">
        <v>310</v>
      </c>
      <c r="M1040" s="137" t="s">
        <v>310</v>
      </c>
      <c r="N1040" s="137"/>
      <c r="O1040" s="137"/>
      <c r="P1040" s="137"/>
      <c r="Q1040" s="137"/>
      <c r="R1040" s="137"/>
      <c r="S1040" s="137"/>
      <c r="T1040" s="137"/>
      <c r="U1040" s="137"/>
      <c r="V1040" s="137"/>
      <c r="W1040" s="137" t="s">
        <v>310</v>
      </c>
      <c r="X1040" s="137"/>
      <c r="Y1040" s="137"/>
      <c r="Z1040" s="137"/>
      <c r="AA1040" s="137" t="s">
        <v>310</v>
      </c>
      <c r="AB1040" s="137"/>
      <c r="AC1040" s="137"/>
      <c r="AD1040" s="137"/>
    </row>
    <row r="1041" spans="1:33" s="62" customFormat="1" ht="12.75" x14ac:dyDescent="0.2">
      <c r="A1041" s="138" t="s">
        <v>13</v>
      </c>
      <c r="B1041" s="138"/>
      <c r="C1041" s="21">
        <f t="shared" ref="C1041:C1047" si="189">SUM(D1041:F1041)</f>
        <v>0</v>
      </c>
      <c r="D1041" s="21">
        <f t="shared" ref="D1041:F1041" si="190">SUM(D1042:D1047)</f>
        <v>0</v>
      </c>
      <c r="E1041" s="21">
        <f t="shared" si="190"/>
        <v>0</v>
      </c>
      <c r="F1041" s="21">
        <f t="shared" si="190"/>
        <v>0</v>
      </c>
      <c r="G1041" s="149"/>
      <c r="H1041" s="149"/>
      <c r="I1041" s="125"/>
      <c r="J1041" s="125"/>
      <c r="K1041" s="137"/>
      <c r="L1041" s="137"/>
      <c r="M1041" s="137"/>
      <c r="N1041" s="137"/>
      <c r="O1041" s="137"/>
      <c r="P1041" s="137"/>
      <c r="Q1041" s="137"/>
      <c r="R1041" s="137"/>
      <c r="S1041" s="137"/>
      <c r="T1041" s="137"/>
      <c r="U1041" s="137"/>
      <c r="V1041" s="137"/>
      <c r="W1041" s="137"/>
      <c r="X1041" s="137"/>
      <c r="Y1041" s="137"/>
      <c r="Z1041" s="137"/>
      <c r="AA1041" s="137"/>
      <c r="AB1041" s="137"/>
      <c r="AC1041" s="137"/>
      <c r="AD1041" s="137"/>
    </row>
    <row r="1042" spans="1:33" s="62" customFormat="1" ht="12.75" x14ac:dyDescent="0.2">
      <c r="A1042" s="138" t="s">
        <v>3</v>
      </c>
      <c r="B1042" s="138"/>
      <c r="C1042" s="21">
        <f t="shared" si="189"/>
        <v>0</v>
      </c>
      <c r="D1042" s="21">
        <v>0</v>
      </c>
      <c r="E1042" s="21">
        <v>0</v>
      </c>
      <c r="F1042" s="21">
        <v>0</v>
      </c>
      <c r="G1042" s="149"/>
      <c r="H1042" s="149"/>
      <c r="I1042" s="125"/>
      <c r="J1042" s="125"/>
      <c r="K1042" s="137"/>
      <c r="L1042" s="137"/>
      <c r="M1042" s="137"/>
      <c r="N1042" s="137"/>
      <c r="O1042" s="137"/>
      <c r="P1042" s="137"/>
      <c r="Q1042" s="137"/>
      <c r="R1042" s="137"/>
      <c r="S1042" s="137"/>
      <c r="T1042" s="137"/>
      <c r="U1042" s="137"/>
      <c r="V1042" s="137"/>
      <c r="W1042" s="137"/>
      <c r="X1042" s="137"/>
      <c r="Y1042" s="137"/>
      <c r="Z1042" s="137"/>
      <c r="AA1042" s="137"/>
      <c r="AB1042" s="137"/>
      <c r="AC1042" s="137"/>
      <c r="AD1042" s="137"/>
    </row>
    <row r="1043" spans="1:33" s="62" customFormat="1" ht="12.75" customHeight="1" x14ac:dyDescent="0.2">
      <c r="A1043" s="138" t="s">
        <v>10</v>
      </c>
      <c r="B1043" s="138"/>
      <c r="C1043" s="21">
        <f t="shared" si="189"/>
        <v>0</v>
      </c>
      <c r="D1043" s="21">
        <v>0</v>
      </c>
      <c r="E1043" s="21">
        <v>0</v>
      </c>
      <c r="F1043" s="21">
        <v>0</v>
      </c>
      <c r="G1043" s="149"/>
      <c r="H1043" s="149"/>
      <c r="I1043" s="125"/>
      <c r="J1043" s="125"/>
      <c r="K1043" s="137"/>
      <c r="L1043" s="137"/>
      <c r="M1043" s="137"/>
      <c r="N1043" s="137"/>
      <c r="O1043" s="137"/>
      <c r="P1043" s="137"/>
      <c r="Q1043" s="137"/>
      <c r="R1043" s="137"/>
      <c r="S1043" s="137"/>
      <c r="T1043" s="137"/>
      <c r="U1043" s="137"/>
      <c r="V1043" s="137"/>
      <c r="W1043" s="137"/>
      <c r="X1043" s="137"/>
      <c r="Y1043" s="137"/>
      <c r="Z1043" s="137"/>
      <c r="AA1043" s="137"/>
      <c r="AB1043" s="137"/>
      <c r="AC1043" s="137"/>
      <c r="AD1043" s="137"/>
    </row>
    <row r="1044" spans="1:33" s="62" customFormat="1" ht="12.75" x14ac:dyDescent="0.2">
      <c r="A1044" s="138" t="s">
        <v>11</v>
      </c>
      <c r="B1044" s="138"/>
      <c r="C1044" s="21">
        <f t="shared" si="189"/>
        <v>0</v>
      </c>
      <c r="D1044" s="21">
        <v>0</v>
      </c>
      <c r="E1044" s="21">
        <v>0</v>
      </c>
      <c r="F1044" s="21">
        <v>0</v>
      </c>
      <c r="G1044" s="149"/>
      <c r="H1044" s="149"/>
      <c r="I1044" s="125"/>
      <c r="J1044" s="125"/>
      <c r="K1044" s="137"/>
      <c r="L1044" s="137"/>
      <c r="M1044" s="137"/>
      <c r="N1044" s="137"/>
      <c r="O1044" s="137"/>
      <c r="P1044" s="137"/>
      <c r="Q1044" s="137"/>
      <c r="R1044" s="137"/>
      <c r="S1044" s="137"/>
      <c r="T1044" s="137"/>
      <c r="U1044" s="137"/>
      <c r="V1044" s="137"/>
      <c r="W1044" s="137"/>
      <c r="X1044" s="137"/>
      <c r="Y1044" s="137"/>
      <c r="Z1044" s="137"/>
      <c r="AA1044" s="137"/>
      <c r="AB1044" s="137"/>
      <c r="AC1044" s="137"/>
      <c r="AD1044" s="137"/>
    </row>
    <row r="1045" spans="1:33" s="62" customFormat="1" ht="18.75" customHeight="1" x14ac:dyDescent="0.2">
      <c r="A1045" s="138" t="s">
        <v>12</v>
      </c>
      <c r="B1045" s="138"/>
      <c r="C1045" s="21">
        <f t="shared" si="189"/>
        <v>0</v>
      </c>
      <c r="D1045" s="21">
        <v>0</v>
      </c>
      <c r="E1045" s="21">
        <v>0</v>
      </c>
      <c r="F1045" s="21">
        <v>0</v>
      </c>
      <c r="G1045" s="149"/>
      <c r="H1045" s="149"/>
      <c r="I1045" s="125"/>
      <c r="J1045" s="125"/>
      <c r="K1045" s="137"/>
      <c r="L1045" s="137"/>
      <c r="M1045" s="137"/>
      <c r="N1045" s="137"/>
      <c r="O1045" s="137"/>
      <c r="P1045" s="137"/>
      <c r="Q1045" s="137"/>
      <c r="R1045" s="137"/>
      <c r="S1045" s="137"/>
      <c r="T1045" s="137"/>
      <c r="U1045" s="137"/>
      <c r="V1045" s="137"/>
      <c r="W1045" s="137"/>
      <c r="X1045" s="137"/>
      <c r="Y1045" s="137"/>
      <c r="Z1045" s="137"/>
      <c r="AA1045" s="137"/>
      <c r="AB1045" s="137"/>
      <c r="AC1045" s="137"/>
      <c r="AD1045" s="137"/>
    </row>
    <row r="1046" spans="1:33" s="62" customFormat="1" ht="12" customHeight="1" x14ac:dyDescent="0.2">
      <c r="A1046" s="139" t="s">
        <v>256</v>
      </c>
      <c r="B1046" s="140"/>
      <c r="C1046" s="21">
        <f t="shared" si="189"/>
        <v>0</v>
      </c>
      <c r="D1046" s="21">
        <v>0</v>
      </c>
      <c r="E1046" s="21">
        <v>0</v>
      </c>
      <c r="F1046" s="21">
        <v>0</v>
      </c>
      <c r="G1046" s="149"/>
      <c r="H1046" s="149"/>
      <c r="I1046" s="125"/>
      <c r="J1046" s="125"/>
      <c r="K1046" s="137"/>
      <c r="L1046" s="137"/>
      <c r="M1046" s="137"/>
      <c r="N1046" s="137"/>
      <c r="O1046" s="137"/>
      <c r="P1046" s="137"/>
      <c r="Q1046" s="137"/>
      <c r="R1046" s="137"/>
      <c r="S1046" s="137"/>
      <c r="T1046" s="137"/>
      <c r="U1046" s="137"/>
      <c r="V1046" s="137"/>
      <c r="W1046" s="137"/>
      <c r="X1046" s="137"/>
      <c r="Y1046" s="137"/>
      <c r="Z1046" s="137"/>
      <c r="AA1046" s="137"/>
      <c r="AB1046" s="137"/>
      <c r="AC1046" s="137"/>
      <c r="AD1046" s="137"/>
    </row>
    <row r="1047" spans="1:33" s="62" customFormat="1" ht="12.75" customHeight="1" x14ac:dyDescent="0.2">
      <c r="A1047" s="138" t="s">
        <v>257</v>
      </c>
      <c r="B1047" s="138"/>
      <c r="C1047" s="21">
        <f t="shared" si="189"/>
        <v>0</v>
      </c>
      <c r="D1047" s="21">
        <v>0</v>
      </c>
      <c r="E1047" s="21">
        <v>0</v>
      </c>
      <c r="F1047" s="21">
        <v>0</v>
      </c>
      <c r="G1047" s="149"/>
      <c r="H1047" s="149"/>
      <c r="I1047" s="126"/>
      <c r="J1047" s="126"/>
      <c r="K1047" s="137"/>
      <c r="L1047" s="137"/>
      <c r="M1047" s="137"/>
      <c r="N1047" s="137"/>
      <c r="O1047" s="137"/>
      <c r="P1047" s="137"/>
      <c r="Q1047" s="137"/>
      <c r="R1047" s="137"/>
      <c r="S1047" s="137"/>
      <c r="T1047" s="137"/>
      <c r="U1047" s="137"/>
      <c r="V1047" s="137"/>
      <c r="W1047" s="137"/>
      <c r="X1047" s="137"/>
      <c r="Y1047" s="137"/>
      <c r="Z1047" s="137"/>
      <c r="AA1047" s="137"/>
      <c r="AB1047" s="137"/>
      <c r="AC1047" s="137"/>
      <c r="AD1047" s="137"/>
      <c r="AG1047" s="62" t="s">
        <v>531</v>
      </c>
    </row>
    <row r="1048" spans="1:33" s="62" customFormat="1" ht="60" x14ac:dyDescent="0.2">
      <c r="A1048" s="116" t="s">
        <v>625</v>
      </c>
      <c r="B1048" s="117"/>
      <c r="C1048" s="117"/>
      <c r="D1048" s="117"/>
      <c r="E1048" s="117"/>
      <c r="F1048" s="117"/>
      <c r="G1048" s="78" t="s">
        <v>530</v>
      </c>
      <c r="H1048" s="78" t="s">
        <v>173</v>
      </c>
      <c r="I1048" s="76" t="s">
        <v>1</v>
      </c>
      <c r="J1048" s="75" t="s">
        <v>641</v>
      </c>
      <c r="K1048" s="93"/>
      <c r="L1048" s="93"/>
      <c r="M1048" s="93"/>
      <c r="N1048" s="93"/>
      <c r="O1048" s="93"/>
      <c r="P1048" s="93"/>
      <c r="Q1048" s="93"/>
      <c r="R1048" s="93"/>
      <c r="S1048" s="93"/>
      <c r="T1048" s="93"/>
      <c r="U1048" s="93"/>
      <c r="V1048" s="93"/>
      <c r="W1048" s="93"/>
      <c r="X1048" s="93"/>
      <c r="Y1048" s="93"/>
      <c r="Z1048" s="93"/>
      <c r="AA1048" s="93"/>
      <c r="AB1048" s="93"/>
      <c r="AC1048" s="93"/>
      <c r="AD1048" s="93"/>
    </row>
    <row r="1049" spans="1:33" s="62" customFormat="1" ht="23.45" customHeight="1" x14ac:dyDescent="0.2">
      <c r="A1049" s="75" t="s">
        <v>385</v>
      </c>
      <c r="B1049" s="147" t="s">
        <v>146</v>
      </c>
      <c r="C1049" s="148"/>
      <c r="D1049" s="148"/>
      <c r="E1049" s="148"/>
      <c r="F1049" s="148"/>
      <c r="G1049" s="127" t="s">
        <v>546</v>
      </c>
      <c r="H1049" s="149" t="s">
        <v>177</v>
      </c>
      <c r="I1049" s="111" t="s">
        <v>594</v>
      </c>
      <c r="J1049" s="111" t="s">
        <v>595</v>
      </c>
      <c r="K1049" s="137" t="s">
        <v>310</v>
      </c>
      <c r="L1049" s="137" t="s">
        <v>310</v>
      </c>
      <c r="M1049" s="137" t="s">
        <v>310</v>
      </c>
      <c r="N1049" s="137"/>
      <c r="O1049" s="137"/>
      <c r="P1049" s="137"/>
      <c r="Q1049" s="137"/>
      <c r="R1049" s="137"/>
      <c r="S1049" s="137"/>
      <c r="T1049" s="137"/>
      <c r="U1049" s="137"/>
      <c r="V1049" s="137"/>
      <c r="W1049" s="137" t="s">
        <v>310</v>
      </c>
      <c r="X1049" s="137"/>
      <c r="Y1049" s="137"/>
      <c r="Z1049" s="137"/>
      <c r="AA1049" s="137" t="s">
        <v>310</v>
      </c>
      <c r="AB1049" s="137"/>
      <c r="AC1049" s="137"/>
      <c r="AD1049" s="137"/>
    </row>
    <row r="1050" spans="1:33" s="62" customFormat="1" ht="12.75" x14ac:dyDescent="0.2">
      <c r="A1050" s="138" t="s">
        <v>13</v>
      </c>
      <c r="B1050" s="138"/>
      <c r="C1050" s="21">
        <f t="shared" ref="C1050:C1056" si="191">SUM(D1050:F1050)</f>
        <v>3752</v>
      </c>
      <c r="D1050" s="21">
        <f t="shared" ref="D1050:F1050" si="192">SUM(D1051:D1056)</f>
        <v>1290</v>
      </c>
      <c r="E1050" s="21">
        <f t="shared" si="192"/>
        <v>1208</v>
      </c>
      <c r="F1050" s="21">
        <f t="shared" si="192"/>
        <v>1254</v>
      </c>
      <c r="G1050" s="128"/>
      <c r="H1050" s="149"/>
      <c r="I1050" s="125"/>
      <c r="J1050" s="125"/>
      <c r="K1050" s="137"/>
      <c r="L1050" s="137"/>
      <c r="M1050" s="137"/>
      <c r="N1050" s="137"/>
      <c r="O1050" s="137"/>
      <c r="P1050" s="137"/>
      <c r="Q1050" s="137"/>
      <c r="R1050" s="137"/>
      <c r="S1050" s="137"/>
      <c r="T1050" s="137"/>
      <c r="U1050" s="137"/>
      <c r="V1050" s="137"/>
      <c r="W1050" s="137"/>
      <c r="X1050" s="137"/>
      <c r="Y1050" s="137"/>
      <c r="Z1050" s="137"/>
      <c r="AA1050" s="137"/>
      <c r="AB1050" s="137"/>
      <c r="AC1050" s="137"/>
      <c r="AD1050" s="137"/>
    </row>
    <row r="1051" spans="1:33" s="62" customFormat="1" ht="12.75" x14ac:dyDescent="0.2">
      <c r="A1051" s="138" t="s">
        <v>3</v>
      </c>
      <c r="B1051" s="138"/>
      <c r="C1051" s="21">
        <f t="shared" si="191"/>
        <v>0</v>
      </c>
      <c r="D1051" s="96">
        <v>0</v>
      </c>
      <c r="E1051" s="96">
        <v>0</v>
      </c>
      <c r="F1051" s="96">
        <v>0</v>
      </c>
      <c r="G1051" s="128"/>
      <c r="H1051" s="149"/>
      <c r="I1051" s="125"/>
      <c r="J1051" s="125"/>
      <c r="K1051" s="137"/>
      <c r="L1051" s="137"/>
      <c r="M1051" s="137"/>
      <c r="N1051" s="137"/>
      <c r="O1051" s="137"/>
      <c r="P1051" s="137"/>
      <c r="Q1051" s="137"/>
      <c r="R1051" s="137"/>
      <c r="S1051" s="137"/>
      <c r="T1051" s="137"/>
      <c r="U1051" s="137"/>
      <c r="V1051" s="137"/>
      <c r="W1051" s="137"/>
      <c r="X1051" s="137"/>
      <c r="Y1051" s="137"/>
      <c r="Z1051" s="137"/>
      <c r="AA1051" s="137"/>
      <c r="AB1051" s="137"/>
      <c r="AC1051" s="137"/>
      <c r="AD1051" s="137"/>
    </row>
    <row r="1052" spans="1:33" s="62" customFormat="1" ht="12.75" customHeight="1" x14ac:dyDescent="0.2">
      <c r="A1052" s="138" t="s">
        <v>10</v>
      </c>
      <c r="B1052" s="138"/>
      <c r="C1052" s="21">
        <f t="shared" si="191"/>
        <v>3752</v>
      </c>
      <c r="D1052" s="96">
        <v>1290</v>
      </c>
      <c r="E1052" s="96">
        <v>1208</v>
      </c>
      <c r="F1052" s="96">
        <v>1254</v>
      </c>
      <c r="G1052" s="128"/>
      <c r="H1052" s="149"/>
      <c r="I1052" s="125"/>
      <c r="J1052" s="125"/>
      <c r="K1052" s="137"/>
      <c r="L1052" s="137"/>
      <c r="M1052" s="137"/>
      <c r="N1052" s="137"/>
      <c r="O1052" s="137"/>
      <c r="P1052" s="137"/>
      <c r="Q1052" s="137"/>
      <c r="R1052" s="137"/>
      <c r="S1052" s="137"/>
      <c r="T1052" s="137"/>
      <c r="U1052" s="137"/>
      <c r="V1052" s="137"/>
      <c r="W1052" s="137"/>
      <c r="X1052" s="137"/>
      <c r="Y1052" s="137"/>
      <c r="Z1052" s="137"/>
      <c r="AA1052" s="137"/>
      <c r="AB1052" s="137"/>
      <c r="AC1052" s="137"/>
      <c r="AD1052" s="137"/>
    </row>
    <row r="1053" spans="1:33" s="62" customFormat="1" ht="12.75" x14ac:dyDescent="0.2">
      <c r="A1053" s="138" t="s">
        <v>11</v>
      </c>
      <c r="B1053" s="138"/>
      <c r="C1053" s="21">
        <f t="shared" si="191"/>
        <v>0</v>
      </c>
      <c r="D1053" s="96">
        <v>0</v>
      </c>
      <c r="E1053" s="96">
        <v>0</v>
      </c>
      <c r="F1053" s="96">
        <v>0</v>
      </c>
      <c r="G1053" s="128"/>
      <c r="H1053" s="149"/>
      <c r="I1053" s="125"/>
      <c r="J1053" s="125"/>
      <c r="K1053" s="137"/>
      <c r="L1053" s="137"/>
      <c r="M1053" s="137"/>
      <c r="N1053" s="137"/>
      <c r="O1053" s="137"/>
      <c r="P1053" s="137"/>
      <c r="Q1053" s="137"/>
      <c r="R1053" s="137"/>
      <c r="S1053" s="137"/>
      <c r="T1053" s="137"/>
      <c r="U1053" s="137"/>
      <c r="V1053" s="137"/>
      <c r="W1053" s="137"/>
      <c r="X1053" s="137"/>
      <c r="Y1053" s="137"/>
      <c r="Z1053" s="137"/>
      <c r="AA1053" s="137"/>
      <c r="AB1053" s="137"/>
      <c r="AC1053" s="137"/>
      <c r="AD1053" s="137"/>
    </row>
    <row r="1054" spans="1:33" s="62" customFormat="1" ht="18.75" customHeight="1" x14ac:dyDescent="0.2">
      <c r="A1054" s="138" t="s">
        <v>12</v>
      </c>
      <c r="B1054" s="138"/>
      <c r="C1054" s="21">
        <f t="shared" si="191"/>
        <v>0</v>
      </c>
      <c r="D1054" s="96">
        <v>0</v>
      </c>
      <c r="E1054" s="96">
        <v>0</v>
      </c>
      <c r="F1054" s="96">
        <v>0</v>
      </c>
      <c r="G1054" s="128"/>
      <c r="H1054" s="149"/>
      <c r="I1054" s="125"/>
      <c r="J1054" s="125"/>
      <c r="K1054" s="137"/>
      <c r="L1054" s="137"/>
      <c r="M1054" s="137"/>
      <c r="N1054" s="137"/>
      <c r="O1054" s="137"/>
      <c r="P1054" s="137"/>
      <c r="Q1054" s="137"/>
      <c r="R1054" s="137"/>
      <c r="S1054" s="137"/>
      <c r="T1054" s="137"/>
      <c r="U1054" s="137"/>
      <c r="V1054" s="137"/>
      <c r="W1054" s="137"/>
      <c r="X1054" s="137"/>
      <c r="Y1054" s="137"/>
      <c r="Z1054" s="137"/>
      <c r="AA1054" s="137"/>
      <c r="AB1054" s="137"/>
      <c r="AC1054" s="137"/>
      <c r="AD1054" s="137"/>
    </row>
    <row r="1055" spans="1:33" s="62" customFormat="1" ht="12" customHeight="1" x14ac:dyDescent="0.2">
      <c r="A1055" s="139" t="s">
        <v>256</v>
      </c>
      <c r="B1055" s="140"/>
      <c r="C1055" s="21">
        <f t="shared" si="191"/>
        <v>0</v>
      </c>
      <c r="D1055" s="96">
        <v>0</v>
      </c>
      <c r="E1055" s="96">
        <v>0</v>
      </c>
      <c r="F1055" s="96">
        <v>0</v>
      </c>
      <c r="G1055" s="128"/>
      <c r="H1055" s="149"/>
      <c r="I1055" s="125"/>
      <c r="J1055" s="125"/>
      <c r="K1055" s="137"/>
      <c r="L1055" s="137"/>
      <c r="M1055" s="137"/>
      <c r="N1055" s="137"/>
      <c r="O1055" s="137"/>
      <c r="P1055" s="137"/>
      <c r="Q1055" s="137"/>
      <c r="R1055" s="137"/>
      <c r="S1055" s="137"/>
      <c r="T1055" s="137"/>
      <c r="U1055" s="137"/>
      <c r="V1055" s="137"/>
      <c r="W1055" s="137"/>
      <c r="X1055" s="137"/>
      <c r="Y1055" s="137"/>
      <c r="Z1055" s="137"/>
      <c r="AA1055" s="137"/>
      <c r="AB1055" s="137"/>
      <c r="AC1055" s="137"/>
      <c r="AD1055" s="137"/>
    </row>
    <row r="1056" spans="1:33" s="62" customFormat="1" ht="12.75" customHeight="1" x14ac:dyDescent="0.2">
      <c r="A1056" s="138" t="s">
        <v>257</v>
      </c>
      <c r="B1056" s="138"/>
      <c r="C1056" s="21">
        <f t="shared" si="191"/>
        <v>0</v>
      </c>
      <c r="D1056" s="96">
        <v>0</v>
      </c>
      <c r="E1056" s="96">
        <v>0</v>
      </c>
      <c r="F1056" s="96">
        <v>0</v>
      </c>
      <c r="G1056" s="129"/>
      <c r="H1056" s="149"/>
      <c r="I1056" s="126"/>
      <c r="J1056" s="126"/>
      <c r="K1056" s="137"/>
      <c r="L1056" s="137"/>
      <c r="M1056" s="137"/>
      <c r="N1056" s="137"/>
      <c r="O1056" s="137"/>
      <c r="P1056" s="137"/>
      <c r="Q1056" s="137"/>
      <c r="R1056" s="137"/>
      <c r="S1056" s="137"/>
      <c r="T1056" s="137"/>
      <c r="U1056" s="137"/>
      <c r="V1056" s="137"/>
      <c r="W1056" s="137"/>
      <c r="X1056" s="137"/>
      <c r="Y1056" s="137"/>
      <c r="Z1056" s="137"/>
      <c r="AA1056" s="137"/>
      <c r="AB1056" s="137"/>
      <c r="AC1056" s="137"/>
      <c r="AD1056" s="137"/>
    </row>
    <row r="1057" spans="1:30" s="62" customFormat="1" ht="72" x14ac:dyDescent="0.2">
      <c r="A1057" s="116" t="s">
        <v>626</v>
      </c>
      <c r="B1057" s="117"/>
      <c r="C1057" s="117"/>
      <c r="D1057" s="117"/>
      <c r="E1057" s="117"/>
      <c r="F1057" s="117"/>
      <c r="G1057" s="78" t="s">
        <v>315</v>
      </c>
      <c r="H1057" s="78" t="s">
        <v>147</v>
      </c>
      <c r="I1057" s="76" t="s">
        <v>1</v>
      </c>
      <c r="J1057" s="75" t="s">
        <v>566</v>
      </c>
      <c r="K1057" s="93"/>
      <c r="L1057" s="93"/>
      <c r="M1057" s="93"/>
      <c r="N1057" s="93"/>
      <c r="O1057" s="93"/>
      <c r="P1057" s="93"/>
      <c r="Q1057" s="93"/>
      <c r="R1057" s="93"/>
      <c r="S1057" s="93"/>
      <c r="T1057" s="93"/>
      <c r="U1057" s="93"/>
      <c r="V1057" s="93"/>
      <c r="W1057" s="93"/>
      <c r="X1057" s="93"/>
      <c r="Y1057" s="93"/>
      <c r="Z1057" s="93"/>
      <c r="AA1057" s="93"/>
      <c r="AB1057" s="93"/>
      <c r="AC1057" s="93"/>
      <c r="AD1057" s="93"/>
    </row>
    <row r="1058" spans="1:30" s="62" customFormat="1" ht="35.450000000000003" customHeight="1" x14ac:dyDescent="0.2">
      <c r="A1058" s="75" t="s">
        <v>547</v>
      </c>
      <c r="B1058" s="147" t="s">
        <v>335</v>
      </c>
      <c r="C1058" s="148"/>
      <c r="D1058" s="148"/>
      <c r="E1058" s="148"/>
      <c r="F1058" s="148"/>
      <c r="G1058" s="149" t="s">
        <v>522</v>
      </c>
      <c r="H1058" s="149" t="s">
        <v>175</v>
      </c>
      <c r="I1058" s="111" t="s">
        <v>594</v>
      </c>
      <c r="J1058" s="111" t="s">
        <v>595</v>
      </c>
      <c r="K1058" s="137"/>
      <c r="L1058" s="137"/>
      <c r="M1058" s="137" t="s">
        <v>310</v>
      </c>
      <c r="N1058" s="137"/>
      <c r="O1058" s="137"/>
      <c r="P1058" s="137"/>
      <c r="Q1058" s="137"/>
      <c r="R1058" s="137"/>
      <c r="S1058" s="137"/>
      <c r="T1058" s="137"/>
      <c r="U1058" s="137"/>
      <c r="V1058" s="137"/>
      <c r="W1058" s="137" t="s">
        <v>310</v>
      </c>
      <c r="X1058" s="137"/>
      <c r="Y1058" s="137"/>
      <c r="Z1058" s="137"/>
      <c r="AA1058" s="137" t="s">
        <v>310</v>
      </c>
      <c r="AB1058" s="137"/>
      <c r="AC1058" s="137"/>
      <c r="AD1058" s="137"/>
    </row>
    <row r="1059" spans="1:30" s="62" customFormat="1" ht="12.75" x14ac:dyDescent="0.2">
      <c r="A1059" s="138" t="s">
        <v>13</v>
      </c>
      <c r="B1059" s="138"/>
      <c r="C1059" s="21">
        <f t="shared" ref="C1059:C1065" si="193">SUM(D1059:F1059)</f>
        <v>107961</v>
      </c>
      <c r="D1059" s="21">
        <f t="shared" ref="D1059:F1059" si="194">SUM(D1060:D1065)</f>
        <v>35987</v>
      </c>
      <c r="E1059" s="21">
        <f t="shared" si="194"/>
        <v>35987</v>
      </c>
      <c r="F1059" s="21">
        <f t="shared" si="194"/>
        <v>35987</v>
      </c>
      <c r="G1059" s="149"/>
      <c r="H1059" s="149"/>
      <c r="I1059" s="125"/>
      <c r="J1059" s="125"/>
      <c r="K1059" s="137"/>
      <c r="L1059" s="137"/>
      <c r="M1059" s="137" t="s">
        <v>310</v>
      </c>
      <c r="N1059" s="137"/>
      <c r="O1059" s="137"/>
      <c r="P1059" s="137"/>
      <c r="Q1059" s="137"/>
      <c r="R1059" s="137"/>
      <c r="S1059" s="137"/>
      <c r="T1059" s="137"/>
      <c r="U1059" s="137"/>
      <c r="V1059" s="137"/>
      <c r="W1059" s="137" t="s">
        <v>310</v>
      </c>
      <c r="X1059" s="137"/>
      <c r="Y1059" s="137"/>
      <c r="Z1059" s="137"/>
      <c r="AA1059" s="137" t="s">
        <v>310</v>
      </c>
      <c r="AB1059" s="137"/>
      <c r="AC1059" s="137"/>
      <c r="AD1059" s="137"/>
    </row>
    <row r="1060" spans="1:30" s="62" customFormat="1" ht="12.75" x14ac:dyDescent="0.2">
      <c r="A1060" s="138" t="s">
        <v>3</v>
      </c>
      <c r="B1060" s="138"/>
      <c r="C1060" s="97">
        <f t="shared" si="193"/>
        <v>0</v>
      </c>
      <c r="D1060" s="97">
        <v>0</v>
      </c>
      <c r="E1060" s="97">
        <v>0</v>
      </c>
      <c r="F1060" s="97">
        <v>0</v>
      </c>
      <c r="G1060" s="149"/>
      <c r="H1060" s="149"/>
      <c r="I1060" s="125"/>
      <c r="J1060" s="125"/>
      <c r="K1060" s="137"/>
      <c r="L1060" s="137"/>
      <c r="M1060" s="137" t="s">
        <v>310</v>
      </c>
      <c r="N1060" s="137"/>
      <c r="O1060" s="137"/>
      <c r="P1060" s="137"/>
      <c r="Q1060" s="137"/>
      <c r="R1060" s="137"/>
      <c r="S1060" s="137"/>
      <c r="T1060" s="137"/>
      <c r="U1060" s="137"/>
      <c r="V1060" s="137"/>
      <c r="W1060" s="137" t="s">
        <v>310</v>
      </c>
      <c r="X1060" s="137"/>
      <c r="Y1060" s="137"/>
      <c r="Z1060" s="137"/>
      <c r="AA1060" s="137" t="s">
        <v>310</v>
      </c>
      <c r="AB1060" s="137"/>
      <c r="AC1060" s="137"/>
      <c r="AD1060" s="137"/>
    </row>
    <row r="1061" spans="1:30" s="62" customFormat="1" ht="12.75" x14ac:dyDescent="0.2">
      <c r="A1061" s="138" t="s">
        <v>10</v>
      </c>
      <c r="B1061" s="138"/>
      <c r="C1061" s="21">
        <f>D1061+E1061+F1061</f>
        <v>107961</v>
      </c>
      <c r="D1061" s="98">
        <v>35987</v>
      </c>
      <c r="E1061" s="98">
        <v>35987</v>
      </c>
      <c r="F1061" s="98">
        <v>35987</v>
      </c>
      <c r="G1061" s="155"/>
      <c r="H1061" s="149"/>
      <c r="I1061" s="125"/>
      <c r="J1061" s="125"/>
      <c r="K1061" s="137"/>
      <c r="L1061" s="137"/>
      <c r="M1061" s="137" t="s">
        <v>310</v>
      </c>
      <c r="N1061" s="137"/>
      <c r="O1061" s="137"/>
      <c r="P1061" s="137"/>
      <c r="Q1061" s="137"/>
      <c r="R1061" s="137"/>
      <c r="S1061" s="137"/>
      <c r="T1061" s="137"/>
      <c r="U1061" s="137"/>
      <c r="V1061" s="137"/>
      <c r="W1061" s="137" t="s">
        <v>310</v>
      </c>
      <c r="X1061" s="137"/>
      <c r="Y1061" s="137"/>
      <c r="Z1061" s="137"/>
      <c r="AA1061" s="137" t="s">
        <v>310</v>
      </c>
      <c r="AB1061" s="137"/>
      <c r="AC1061" s="137"/>
      <c r="AD1061" s="137"/>
    </row>
    <row r="1062" spans="1:30" s="62" customFormat="1" ht="12.75" x14ac:dyDescent="0.2">
      <c r="A1062" s="138" t="s">
        <v>11</v>
      </c>
      <c r="B1062" s="138"/>
      <c r="C1062" s="99">
        <f t="shared" si="193"/>
        <v>0</v>
      </c>
      <c r="D1062" s="99">
        <v>0</v>
      </c>
      <c r="E1062" s="99">
        <v>0</v>
      </c>
      <c r="F1062" s="99">
        <v>0</v>
      </c>
      <c r="G1062" s="149"/>
      <c r="H1062" s="149"/>
      <c r="I1062" s="125"/>
      <c r="J1062" s="125"/>
      <c r="K1062" s="137"/>
      <c r="L1062" s="137"/>
      <c r="M1062" s="137" t="s">
        <v>310</v>
      </c>
      <c r="N1062" s="137"/>
      <c r="O1062" s="137"/>
      <c r="P1062" s="137"/>
      <c r="Q1062" s="137"/>
      <c r="R1062" s="137"/>
      <c r="S1062" s="137"/>
      <c r="T1062" s="137"/>
      <c r="U1062" s="137"/>
      <c r="V1062" s="137"/>
      <c r="W1062" s="137" t="s">
        <v>310</v>
      </c>
      <c r="X1062" s="137"/>
      <c r="Y1062" s="137"/>
      <c r="Z1062" s="137"/>
      <c r="AA1062" s="137" t="s">
        <v>310</v>
      </c>
      <c r="AB1062" s="137"/>
      <c r="AC1062" s="137"/>
      <c r="AD1062" s="137"/>
    </row>
    <row r="1063" spans="1:30" s="62" customFormat="1" ht="18.75" customHeight="1" x14ac:dyDescent="0.2">
      <c r="A1063" s="138" t="s">
        <v>12</v>
      </c>
      <c r="B1063" s="138"/>
      <c r="C1063" s="21">
        <f t="shared" si="193"/>
        <v>0</v>
      </c>
      <c r="D1063" s="21">
        <v>0</v>
      </c>
      <c r="E1063" s="21">
        <v>0</v>
      </c>
      <c r="F1063" s="21">
        <v>0</v>
      </c>
      <c r="G1063" s="149"/>
      <c r="H1063" s="149"/>
      <c r="I1063" s="125"/>
      <c r="J1063" s="125"/>
      <c r="K1063" s="137"/>
      <c r="L1063" s="137"/>
      <c r="M1063" s="137" t="s">
        <v>310</v>
      </c>
      <c r="N1063" s="137"/>
      <c r="O1063" s="137"/>
      <c r="P1063" s="137"/>
      <c r="Q1063" s="137"/>
      <c r="R1063" s="137"/>
      <c r="S1063" s="137"/>
      <c r="T1063" s="137"/>
      <c r="U1063" s="137"/>
      <c r="V1063" s="137"/>
      <c r="W1063" s="137" t="s">
        <v>310</v>
      </c>
      <c r="X1063" s="137"/>
      <c r="Y1063" s="137"/>
      <c r="Z1063" s="137"/>
      <c r="AA1063" s="137" t="s">
        <v>310</v>
      </c>
      <c r="AB1063" s="137"/>
      <c r="AC1063" s="137"/>
      <c r="AD1063" s="137"/>
    </row>
    <row r="1064" spans="1:30" s="62" customFormat="1" ht="12" customHeight="1" x14ac:dyDescent="0.2">
      <c r="A1064" s="139" t="s">
        <v>256</v>
      </c>
      <c r="B1064" s="140"/>
      <c r="C1064" s="21">
        <f t="shared" si="193"/>
        <v>0</v>
      </c>
      <c r="D1064" s="21">
        <v>0</v>
      </c>
      <c r="E1064" s="21">
        <v>0</v>
      </c>
      <c r="F1064" s="21">
        <v>0</v>
      </c>
      <c r="G1064" s="149"/>
      <c r="H1064" s="149"/>
      <c r="I1064" s="125"/>
      <c r="J1064" s="125"/>
      <c r="K1064" s="137"/>
      <c r="L1064" s="137"/>
      <c r="M1064" s="137"/>
      <c r="N1064" s="137"/>
      <c r="O1064" s="137"/>
      <c r="P1064" s="137"/>
      <c r="Q1064" s="137"/>
      <c r="R1064" s="137"/>
      <c r="S1064" s="137"/>
      <c r="T1064" s="137"/>
      <c r="U1064" s="137"/>
      <c r="V1064" s="137"/>
      <c r="W1064" s="137"/>
      <c r="X1064" s="137"/>
      <c r="Y1064" s="137"/>
      <c r="Z1064" s="137"/>
      <c r="AA1064" s="137"/>
      <c r="AB1064" s="137"/>
      <c r="AC1064" s="137"/>
      <c r="AD1064" s="137"/>
    </row>
    <row r="1065" spans="1:30" s="62" customFormat="1" ht="12.75" customHeight="1" x14ac:dyDescent="0.2">
      <c r="A1065" s="138" t="s">
        <v>257</v>
      </c>
      <c r="B1065" s="138"/>
      <c r="C1065" s="21">
        <f t="shared" si="193"/>
        <v>0</v>
      </c>
      <c r="D1065" s="21">
        <v>0</v>
      </c>
      <c r="E1065" s="21">
        <v>0</v>
      </c>
      <c r="F1065" s="21">
        <v>0</v>
      </c>
      <c r="G1065" s="149"/>
      <c r="H1065" s="149"/>
      <c r="I1065" s="126"/>
      <c r="J1065" s="126"/>
      <c r="K1065" s="137"/>
      <c r="L1065" s="137"/>
      <c r="M1065" s="137" t="s">
        <v>310</v>
      </c>
      <c r="N1065" s="137"/>
      <c r="O1065" s="137"/>
      <c r="P1065" s="137"/>
      <c r="Q1065" s="137"/>
      <c r="R1065" s="137"/>
      <c r="S1065" s="137"/>
      <c r="T1065" s="137"/>
      <c r="U1065" s="137"/>
      <c r="V1065" s="137"/>
      <c r="W1065" s="137" t="s">
        <v>310</v>
      </c>
      <c r="X1065" s="137"/>
      <c r="Y1065" s="137"/>
      <c r="Z1065" s="137"/>
      <c r="AA1065" s="137" t="s">
        <v>310</v>
      </c>
      <c r="AB1065" s="137"/>
      <c r="AC1065" s="137"/>
      <c r="AD1065" s="137"/>
    </row>
    <row r="1066" spans="1:30" s="62" customFormat="1" ht="84" x14ac:dyDescent="0.2">
      <c r="A1066" s="116" t="s">
        <v>627</v>
      </c>
      <c r="B1066" s="117"/>
      <c r="C1066" s="117"/>
      <c r="D1066" s="117"/>
      <c r="E1066" s="117"/>
      <c r="F1066" s="117"/>
      <c r="G1066" s="78" t="s">
        <v>203</v>
      </c>
      <c r="H1066" s="78" t="s">
        <v>353</v>
      </c>
      <c r="I1066" s="76" t="s">
        <v>1</v>
      </c>
      <c r="J1066" s="75" t="s">
        <v>566</v>
      </c>
      <c r="K1066" s="93"/>
      <c r="L1066" s="93"/>
      <c r="M1066" s="93"/>
      <c r="N1066" s="93"/>
      <c r="O1066" s="93"/>
      <c r="P1066" s="93"/>
      <c r="Q1066" s="93"/>
      <c r="R1066" s="93"/>
      <c r="S1066" s="93"/>
      <c r="T1066" s="93"/>
      <c r="U1066" s="93"/>
      <c r="V1066" s="93"/>
      <c r="W1066" s="93"/>
      <c r="X1066" s="93"/>
      <c r="Y1066" s="93"/>
      <c r="Z1066" s="93"/>
      <c r="AA1066" s="93"/>
      <c r="AB1066" s="93"/>
      <c r="AC1066" s="93"/>
      <c r="AD1066" s="93"/>
    </row>
    <row r="1067" spans="1:30" s="62" customFormat="1" ht="109.15" customHeight="1" x14ac:dyDescent="0.2">
      <c r="A1067" s="75" t="s">
        <v>563</v>
      </c>
      <c r="B1067" s="152" t="s">
        <v>576</v>
      </c>
      <c r="C1067" s="153"/>
      <c r="D1067" s="153"/>
      <c r="E1067" s="153"/>
      <c r="F1067" s="154"/>
      <c r="G1067" s="149" t="s">
        <v>589</v>
      </c>
      <c r="H1067" s="149" t="s">
        <v>564</v>
      </c>
      <c r="I1067" s="111" t="s">
        <v>594</v>
      </c>
      <c r="J1067" s="111" t="s">
        <v>595</v>
      </c>
      <c r="K1067" s="93"/>
      <c r="L1067" s="93"/>
      <c r="M1067" s="93"/>
      <c r="N1067" s="93"/>
      <c r="O1067" s="93"/>
      <c r="P1067" s="93"/>
      <c r="Q1067" s="93"/>
      <c r="R1067" s="93"/>
      <c r="S1067" s="93"/>
      <c r="T1067" s="93"/>
      <c r="U1067" s="93"/>
      <c r="V1067" s="93"/>
      <c r="W1067" s="93"/>
      <c r="X1067" s="93"/>
      <c r="Y1067" s="93"/>
      <c r="Z1067" s="93"/>
      <c r="AA1067" s="93"/>
      <c r="AB1067" s="93"/>
      <c r="AC1067" s="93"/>
      <c r="AD1067" s="93"/>
    </row>
    <row r="1068" spans="1:30" s="62" customFormat="1" ht="12.75" x14ac:dyDescent="0.2">
      <c r="A1068" s="138" t="s">
        <v>13</v>
      </c>
      <c r="B1068" s="138"/>
      <c r="C1068" s="21">
        <f t="shared" ref="C1068:C1074" si="195">SUM(D1068:F1068)</f>
        <v>500</v>
      </c>
      <c r="D1068" s="21">
        <f>SUM(D1069:D1074)</f>
        <v>500</v>
      </c>
      <c r="E1068" s="21">
        <f>SUM(E1069:E1074)</f>
        <v>0</v>
      </c>
      <c r="F1068" s="21">
        <f>SUM(F1069:F1074)</f>
        <v>0</v>
      </c>
      <c r="G1068" s="149"/>
      <c r="H1068" s="149"/>
      <c r="I1068" s="125"/>
      <c r="J1068" s="125"/>
      <c r="K1068" s="93"/>
      <c r="L1068" s="93"/>
      <c r="M1068" s="93"/>
      <c r="N1068" s="93"/>
      <c r="O1068" s="93"/>
      <c r="P1068" s="93"/>
      <c r="Q1068" s="93"/>
      <c r="R1068" s="93"/>
      <c r="S1068" s="93"/>
      <c r="T1068" s="93"/>
      <c r="U1068" s="93"/>
      <c r="V1068" s="93"/>
      <c r="W1068" s="93"/>
      <c r="X1068" s="93"/>
      <c r="Y1068" s="93"/>
      <c r="Z1068" s="93"/>
      <c r="AA1068" s="93"/>
      <c r="AB1068" s="93"/>
      <c r="AC1068" s="93"/>
      <c r="AD1068" s="93"/>
    </row>
    <row r="1069" spans="1:30" s="62" customFormat="1" ht="12.75" x14ac:dyDescent="0.2">
      <c r="A1069" s="138" t="s">
        <v>3</v>
      </c>
      <c r="B1069" s="138"/>
      <c r="C1069" s="21">
        <f t="shared" si="195"/>
        <v>0</v>
      </c>
      <c r="D1069" s="21">
        <v>0</v>
      </c>
      <c r="E1069" s="21">
        <v>0</v>
      </c>
      <c r="F1069" s="21">
        <v>0</v>
      </c>
      <c r="G1069" s="149"/>
      <c r="H1069" s="149"/>
      <c r="I1069" s="125"/>
      <c r="J1069" s="125"/>
      <c r="K1069" s="93"/>
      <c r="L1069" s="93"/>
      <c r="M1069" s="93"/>
      <c r="N1069" s="93"/>
      <c r="O1069" s="93"/>
      <c r="P1069" s="93"/>
      <c r="Q1069" s="93"/>
      <c r="R1069" s="93"/>
      <c r="S1069" s="93"/>
      <c r="T1069" s="93"/>
      <c r="U1069" s="93"/>
      <c r="V1069" s="93"/>
      <c r="W1069" s="93"/>
      <c r="X1069" s="93"/>
      <c r="Y1069" s="93"/>
      <c r="Z1069" s="93"/>
      <c r="AA1069" s="93"/>
      <c r="AB1069" s="93"/>
      <c r="AC1069" s="93"/>
      <c r="AD1069" s="93"/>
    </row>
    <row r="1070" spans="1:30" s="62" customFormat="1" ht="12.75" x14ac:dyDescent="0.2">
      <c r="A1070" s="138" t="s">
        <v>10</v>
      </c>
      <c r="B1070" s="138"/>
      <c r="C1070" s="21">
        <f t="shared" si="195"/>
        <v>500</v>
      </c>
      <c r="D1070" s="21">
        <v>500</v>
      </c>
      <c r="E1070" s="21">
        <v>0</v>
      </c>
      <c r="F1070" s="21">
        <v>0</v>
      </c>
      <c r="G1070" s="149"/>
      <c r="H1070" s="149"/>
      <c r="I1070" s="125"/>
      <c r="J1070" s="125"/>
      <c r="K1070" s="93"/>
      <c r="L1070" s="93"/>
      <c r="M1070" s="93"/>
      <c r="N1070" s="93"/>
      <c r="O1070" s="93"/>
      <c r="P1070" s="93"/>
      <c r="Q1070" s="93"/>
      <c r="R1070" s="93"/>
      <c r="S1070" s="93"/>
      <c r="T1070" s="93"/>
      <c r="U1070" s="93"/>
      <c r="V1070" s="93"/>
      <c r="W1070" s="93"/>
      <c r="X1070" s="93"/>
      <c r="Y1070" s="93"/>
      <c r="Z1070" s="93"/>
      <c r="AA1070" s="93"/>
      <c r="AB1070" s="93"/>
      <c r="AC1070" s="93"/>
      <c r="AD1070" s="93"/>
    </row>
    <row r="1071" spans="1:30" s="62" customFormat="1" ht="12.75" x14ac:dyDescent="0.2">
      <c r="A1071" s="138" t="s">
        <v>11</v>
      </c>
      <c r="B1071" s="138"/>
      <c r="C1071" s="21">
        <f t="shared" si="195"/>
        <v>0</v>
      </c>
      <c r="D1071" s="21">
        <v>0</v>
      </c>
      <c r="E1071" s="21">
        <v>0</v>
      </c>
      <c r="F1071" s="21">
        <v>0</v>
      </c>
      <c r="G1071" s="149"/>
      <c r="H1071" s="149"/>
      <c r="I1071" s="125"/>
      <c r="J1071" s="125"/>
      <c r="K1071" s="93"/>
      <c r="L1071" s="93"/>
      <c r="M1071" s="93"/>
      <c r="N1071" s="93"/>
      <c r="O1071" s="93"/>
      <c r="P1071" s="93"/>
      <c r="Q1071" s="93"/>
      <c r="R1071" s="93"/>
      <c r="S1071" s="93"/>
      <c r="T1071" s="93"/>
      <c r="U1071" s="93"/>
      <c r="V1071" s="93"/>
      <c r="W1071" s="93"/>
      <c r="X1071" s="93"/>
      <c r="Y1071" s="93"/>
      <c r="Z1071" s="93"/>
      <c r="AA1071" s="93"/>
      <c r="AB1071" s="93"/>
      <c r="AC1071" s="93"/>
      <c r="AD1071" s="93"/>
    </row>
    <row r="1072" spans="1:30" s="62" customFormat="1" ht="22.9" customHeight="1" x14ac:dyDescent="0.2">
      <c r="A1072" s="138" t="s">
        <v>12</v>
      </c>
      <c r="B1072" s="138"/>
      <c r="C1072" s="21">
        <f t="shared" si="195"/>
        <v>0</v>
      </c>
      <c r="D1072" s="21">
        <v>0</v>
      </c>
      <c r="E1072" s="21">
        <v>0</v>
      </c>
      <c r="F1072" s="21">
        <v>0</v>
      </c>
      <c r="G1072" s="149"/>
      <c r="H1072" s="149"/>
      <c r="I1072" s="125"/>
      <c r="J1072" s="125"/>
      <c r="K1072" s="93"/>
      <c r="L1072" s="93"/>
      <c r="M1072" s="93"/>
      <c r="N1072" s="93"/>
      <c r="O1072" s="93"/>
      <c r="P1072" s="93"/>
      <c r="Q1072" s="93"/>
      <c r="R1072" s="93"/>
      <c r="S1072" s="93"/>
      <c r="T1072" s="93"/>
      <c r="U1072" s="93"/>
      <c r="V1072" s="93"/>
      <c r="W1072" s="93"/>
      <c r="X1072" s="93"/>
      <c r="Y1072" s="93"/>
      <c r="Z1072" s="93"/>
      <c r="AA1072" s="93"/>
      <c r="AB1072" s="93"/>
      <c r="AC1072" s="93"/>
      <c r="AD1072" s="93"/>
    </row>
    <row r="1073" spans="1:34" s="62" customFormat="1" ht="12.75" x14ac:dyDescent="0.2">
      <c r="A1073" s="139" t="s">
        <v>256</v>
      </c>
      <c r="B1073" s="140"/>
      <c r="C1073" s="21">
        <f t="shared" si="195"/>
        <v>0</v>
      </c>
      <c r="D1073" s="21">
        <v>0</v>
      </c>
      <c r="E1073" s="21">
        <v>0</v>
      </c>
      <c r="F1073" s="21">
        <v>0</v>
      </c>
      <c r="G1073" s="149"/>
      <c r="H1073" s="149"/>
      <c r="I1073" s="125"/>
      <c r="J1073" s="125"/>
      <c r="K1073" s="93"/>
      <c r="L1073" s="93"/>
      <c r="M1073" s="93"/>
      <c r="N1073" s="93"/>
      <c r="O1073" s="93"/>
      <c r="P1073" s="93"/>
      <c r="Q1073" s="93"/>
      <c r="R1073" s="93"/>
      <c r="S1073" s="93"/>
      <c r="T1073" s="93"/>
      <c r="U1073" s="93"/>
      <c r="V1073" s="93"/>
      <c r="W1073" s="93"/>
      <c r="X1073" s="93"/>
      <c r="Y1073" s="93"/>
      <c r="Z1073" s="93"/>
      <c r="AA1073" s="93"/>
      <c r="AB1073" s="93"/>
      <c r="AC1073" s="93"/>
      <c r="AD1073" s="93"/>
    </row>
    <row r="1074" spans="1:34" s="62" customFormat="1" ht="12.75" x14ac:dyDescent="0.2">
      <c r="A1074" s="138" t="s">
        <v>257</v>
      </c>
      <c r="B1074" s="138"/>
      <c r="C1074" s="21">
        <f t="shared" si="195"/>
        <v>0</v>
      </c>
      <c r="D1074" s="21">
        <v>0</v>
      </c>
      <c r="E1074" s="21">
        <v>0</v>
      </c>
      <c r="F1074" s="21">
        <v>0</v>
      </c>
      <c r="G1074" s="149"/>
      <c r="H1074" s="149"/>
      <c r="I1074" s="126"/>
      <c r="J1074" s="126"/>
      <c r="K1074" s="93"/>
      <c r="L1074" s="93"/>
      <c r="M1074" s="93"/>
      <c r="N1074" s="93"/>
      <c r="O1074" s="93"/>
      <c r="P1074" s="93"/>
      <c r="Q1074" s="93"/>
      <c r="R1074" s="93"/>
      <c r="S1074" s="93"/>
      <c r="T1074" s="93"/>
      <c r="U1074" s="93"/>
      <c r="V1074" s="93"/>
      <c r="W1074" s="93"/>
      <c r="X1074" s="93"/>
      <c r="Y1074" s="93"/>
      <c r="Z1074" s="93"/>
      <c r="AA1074" s="93"/>
      <c r="AB1074" s="93"/>
      <c r="AC1074" s="93"/>
      <c r="AD1074" s="93"/>
    </row>
    <row r="1075" spans="1:34" s="62" customFormat="1" ht="35.25" customHeight="1" x14ac:dyDescent="0.2">
      <c r="A1075" s="34" t="s">
        <v>475</v>
      </c>
      <c r="B1075" s="150" t="s">
        <v>476</v>
      </c>
      <c r="C1075" s="151"/>
      <c r="D1075" s="151"/>
      <c r="E1075" s="151"/>
      <c r="F1075" s="151"/>
      <c r="G1075" s="149" t="s">
        <v>536</v>
      </c>
      <c r="H1075" s="149" t="s">
        <v>629</v>
      </c>
      <c r="I1075" s="111" t="s">
        <v>596</v>
      </c>
      <c r="J1075" s="111" t="s">
        <v>482</v>
      </c>
      <c r="K1075" s="146"/>
      <c r="L1075" s="146"/>
      <c r="M1075" s="146"/>
      <c r="N1075" s="146"/>
      <c r="O1075" s="146"/>
      <c r="P1075" s="146"/>
      <c r="Q1075" s="146"/>
      <c r="R1075" s="146"/>
      <c r="S1075" s="146"/>
      <c r="T1075" s="146"/>
      <c r="U1075" s="146"/>
      <c r="V1075" s="146"/>
      <c r="W1075" s="146"/>
      <c r="X1075" s="146"/>
      <c r="Y1075" s="146"/>
      <c r="Z1075" s="146"/>
      <c r="AA1075" s="146"/>
      <c r="AB1075" s="146"/>
      <c r="AC1075" s="146"/>
      <c r="AD1075" s="146"/>
    </row>
    <row r="1076" spans="1:34" s="62" customFormat="1" ht="20.100000000000001" customHeight="1" x14ac:dyDescent="0.2">
      <c r="A1076" s="138" t="s">
        <v>13</v>
      </c>
      <c r="B1076" s="138"/>
      <c r="C1076" s="66">
        <f t="shared" ref="C1076:C1082" si="196">SUM(D1076:F1076)</f>
        <v>0</v>
      </c>
      <c r="D1076" s="66">
        <f t="shared" ref="D1076:F1076" si="197">SUM(D1077:D1082)</f>
        <v>0</v>
      </c>
      <c r="E1076" s="66">
        <f t="shared" si="197"/>
        <v>0</v>
      </c>
      <c r="F1076" s="66">
        <f t="shared" si="197"/>
        <v>0</v>
      </c>
      <c r="G1076" s="149"/>
      <c r="H1076" s="149"/>
      <c r="I1076" s="125"/>
      <c r="J1076" s="125"/>
      <c r="K1076" s="146"/>
      <c r="L1076" s="146"/>
      <c r="M1076" s="146"/>
      <c r="N1076" s="146"/>
      <c r="O1076" s="146"/>
      <c r="P1076" s="146"/>
      <c r="Q1076" s="146"/>
      <c r="R1076" s="146"/>
      <c r="S1076" s="146"/>
      <c r="T1076" s="146"/>
      <c r="U1076" s="146"/>
      <c r="V1076" s="146"/>
      <c r="W1076" s="146"/>
      <c r="X1076" s="146"/>
      <c r="Y1076" s="146"/>
      <c r="Z1076" s="146"/>
      <c r="AA1076" s="146"/>
      <c r="AB1076" s="146"/>
      <c r="AC1076" s="146"/>
      <c r="AD1076" s="146"/>
    </row>
    <row r="1077" spans="1:34" s="62" customFormat="1" ht="20.100000000000001" customHeight="1" x14ac:dyDescent="0.2">
      <c r="A1077" s="138" t="s">
        <v>3</v>
      </c>
      <c r="B1077" s="138"/>
      <c r="C1077" s="66">
        <f t="shared" si="196"/>
        <v>0</v>
      </c>
      <c r="D1077" s="66">
        <f>D1085</f>
        <v>0</v>
      </c>
      <c r="E1077" s="66">
        <f>E1085</f>
        <v>0</v>
      </c>
      <c r="F1077" s="66">
        <f t="shared" ref="F1077" si="198">F1085</f>
        <v>0</v>
      </c>
      <c r="G1077" s="149"/>
      <c r="H1077" s="149"/>
      <c r="I1077" s="125"/>
      <c r="J1077" s="125"/>
      <c r="K1077" s="146"/>
      <c r="L1077" s="146"/>
      <c r="M1077" s="146"/>
      <c r="N1077" s="146"/>
      <c r="O1077" s="146"/>
      <c r="P1077" s="146"/>
      <c r="Q1077" s="146"/>
      <c r="R1077" s="146"/>
      <c r="S1077" s="146"/>
      <c r="T1077" s="146"/>
      <c r="U1077" s="146"/>
      <c r="V1077" s="146"/>
      <c r="W1077" s="146"/>
      <c r="X1077" s="146"/>
      <c r="Y1077" s="146"/>
      <c r="Z1077" s="146"/>
      <c r="AA1077" s="146"/>
      <c r="AB1077" s="146"/>
      <c r="AC1077" s="146"/>
      <c r="AD1077" s="146"/>
    </row>
    <row r="1078" spans="1:34" s="62" customFormat="1" ht="20.100000000000001" customHeight="1" x14ac:dyDescent="0.2">
      <c r="A1078" s="138" t="s">
        <v>10</v>
      </c>
      <c r="B1078" s="138"/>
      <c r="C1078" s="66">
        <f t="shared" si="196"/>
        <v>0</v>
      </c>
      <c r="D1078" s="66">
        <f t="shared" ref="D1078:F1082" si="199">D1086</f>
        <v>0</v>
      </c>
      <c r="E1078" s="66">
        <f t="shared" si="199"/>
        <v>0</v>
      </c>
      <c r="F1078" s="66">
        <f t="shared" si="199"/>
        <v>0</v>
      </c>
      <c r="G1078" s="149"/>
      <c r="H1078" s="149"/>
      <c r="I1078" s="125"/>
      <c r="J1078" s="125"/>
      <c r="K1078" s="146"/>
      <c r="L1078" s="146"/>
      <c r="M1078" s="146"/>
      <c r="N1078" s="146"/>
      <c r="O1078" s="146"/>
      <c r="P1078" s="146"/>
      <c r="Q1078" s="146"/>
      <c r="R1078" s="146"/>
      <c r="S1078" s="146"/>
      <c r="T1078" s="146"/>
      <c r="U1078" s="146"/>
      <c r="V1078" s="146"/>
      <c r="W1078" s="146"/>
      <c r="X1078" s="146"/>
      <c r="Y1078" s="146"/>
      <c r="Z1078" s="146"/>
      <c r="AA1078" s="146"/>
      <c r="AB1078" s="146"/>
      <c r="AC1078" s="146"/>
      <c r="AD1078" s="146"/>
    </row>
    <row r="1079" spans="1:34" s="62" customFormat="1" ht="20.100000000000001" customHeight="1" x14ac:dyDescent="0.2">
      <c r="A1079" s="138" t="s">
        <v>11</v>
      </c>
      <c r="B1079" s="138"/>
      <c r="C1079" s="66">
        <f t="shared" si="196"/>
        <v>0</v>
      </c>
      <c r="D1079" s="66">
        <f t="shared" si="199"/>
        <v>0</v>
      </c>
      <c r="E1079" s="66">
        <f t="shared" si="199"/>
        <v>0</v>
      </c>
      <c r="F1079" s="66">
        <f t="shared" si="199"/>
        <v>0</v>
      </c>
      <c r="G1079" s="149"/>
      <c r="H1079" s="149"/>
      <c r="I1079" s="125"/>
      <c r="J1079" s="125"/>
      <c r="K1079" s="146"/>
      <c r="L1079" s="146"/>
      <c r="M1079" s="146"/>
      <c r="N1079" s="146"/>
      <c r="O1079" s="146"/>
      <c r="P1079" s="146"/>
      <c r="Q1079" s="146"/>
      <c r="R1079" s="146"/>
      <c r="S1079" s="146"/>
      <c r="T1079" s="146"/>
      <c r="U1079" s="146"/>
      <c r="V1079" s="146"/>
      <c r="W1079" s="146"/>
      <c r="X1079" s="146"/>
      <c r="Y1079" s="146"/>
      <c r="Z1079" s="146"/>
      <c r="AA1079" s="146"/>
      <c r="AB1079" s="146"/>
      <c r="AC1079" s="146"/>
      <c r="AD1079" s="146"/>
    </row>
    <row r="1080" spans="1:34" s="62" customFormat="1" ht="20.100000000000001" customHeight="1" x14ac:dyDescent="0.2">
      <c r="A1080" s="138" t="s">
        <v>12</v>
      </c>
      <c r="B1080" s="138"/>
      <c r="C1080" s="66">
        <f t="shared" si="196"/>
        <v>0</v>
      </c>
      <c r="D1080" s="66">
        <f t="shared" si="199"/>
        <v>0</v>
      </c>
      <c r="E1080" s="66">
        <f t="shared" si="199"/>
        <v>0</v>
      </c>
      <c r="F1080" s="66">
        <f>F1088</f>
        <v>0</v>
      </c>
      <c r="G1080" s="149"/>
      <c r="H1080" s="149"/>
      <c r="I1080" s="125"/>
      <c r="J1080" s="125"/>
      <c r="K1080" s="146"/>
      <c r="L1080" s="146"/>
      <c r="M1080" s="146"/>
      <c r="N1080" s="146"/>
      <c r="O1080" s="146"/>
      <c r="P1080" s="146"/>
      <c r="Q1080" s="146"/>
      <c r="R1080" s="146"/>
      <c r="S1080" s="146"/>
      <c r="T1080" s="146"/>
      <c r="U1080" s="146"/>
      <c r="V1080" s="146"/>
      <c r="W1080" s="146"/>
      <c r="X1080" s="146"/>
      <c r="Y1080" s="146"/>
      <c r="Z1080" s="146"/>
      <c r="AA1080" s="146"/>
      <c r="AB1080" s="146"/>
      <c r="AC1080" s="146"/>
      <c r="AD1080" s="146"/>
    </row>
    <row r="1081" spans="1:34" s="62" customFormat="1" ht="20.100000000000001" customHeight="1" x14ac:dyDescent="0.2">
      <c r="A1081" s="139" t="s">
        <v>256</v>
      </c>
      <c r="B1081" s="140"/>
      <c r="C1081" s="66">
        <f t="shared" si="196"/>
        <v>0</v>
      </c>
      <c r="D1081" s="66">
        <f t="shared" si="199"/>
        <v>0</v>
      </c>
      <c r="E1081" s="66">
        <f t="shared" si="199"/>
        <v>0</v>
      </c>
      <c r="F1081" s="66">
        <f t="shared" si="199"/>
        <v>0</v>
      </c>
      <c r="G1081" s="149"/>
      <c r="H1081" s="149"/>
      <c r="I1081" s="125"/>
      <c r="J1081" s="125"/>
      <c r="K1081" s="146"/>
      <c r="L1081" s="146"/>
      <c r="M1081" s="146"/>
      <c r="N1081" s="146"/>
      <c r="O1081" s="146"/>
      <c r="P1081" s="146"/>
      <c r="Q1081" s="146"/>
      <c r="R1081" s="146"/>
      <c r="S1081" s="146"/>
      <c r="T1081" s="146"/>
      <c r="U1081" s="146"/>
      <c r="V1081" s="146"/>
      <c r="W1081" s="146"/>
      <c r="X1081" s="146"/>
      <c r="Y1081" s="146"/>
      <c r="Z1081" s="146"/>
      <c r="AA1081" s="146"/>
      <c r="AB1081" s="146"/>
      <c r="AC1081" s="146"/>
      <c r="AD1081" s="146"/>
    </row>
    <row r="1082" spans="1:34" s="62" customFormat="1" ht="20.100000000000001" customHeight="1" x14ac:dyDescent="0.2">
      <c r="A1082" s="138" t="s">
        <v>257</v>
      </c>
      <c r="B1082" s="138"/>
      <c r="C1082" s="66">
        <f t="shared" si="196"/>
        <v>0</v>
      </c>
      <c r="D1082" s="66">
        <f t="shared" si="199"/>
        <v>0</v>
      </c>
      <c r="E1082" s="66">
        <f t="shared" si="199"/>
        <v>0</v>
      </c>
      <c r="F1082" s="66">
        <f t="shared" si="199"/>
        <v>0</v>
      </c>
      <c r="G1082" s="149"/>
      <c r="H1082" s="149"/>
      <c r="I1082" s="126"/>
      <c r="J1082" s="126"/>
      <c r="K1082" s="146"/>
      <c r="L1082" s="146"/>
      <c r="M1082" s="146"/>
      <c r="N1082" s="146"/>
      <c r="O1082" s="146"/>
      <c r="P1082" s="146"/>
      <c r="Q1082" s="146"/>
      <c r="R1082" s="146"/>
      <c r="S1082" s="146"/>
      <c r="T1082" s="146"/>
      <c r="U1082" s="146"/>
      <c r="V1082" s="146"/>
      <c r="W1082" s="146"/>
      <c r="X1082" s="146"/>
      <c r="Y1082" s="146"/>
      <c r="Z1082" s="146"/>
      <c r="AA1082" s="146"/>
      <c r="AB1082" s="146"/>
      <c r="AC1082" s="146"/>
      <c r="AD1082" s="146"/>
    </row>
    <row r="1083" spans="1:34" s="62" customFormat="1" ht="34.15" customHeight="1" x14ac:dyDescent="0.2">
      <c r="A1083" s="75" t="s">
        <v>477</v>
      </c>
      <c r="B1083" s="147" t="s">
        <v>478</v>
      </c>
      <c r="C1083" s="148"/>
      <c r="D1083" s="148"/>
      <c r="E1083" s="148"/>
      <c r="F1083" s="148"/>
      <c r="G1083" s="149" t="s">
        <v>536</v>
      </c>
      <c r="H1083" s="149" t="s">
        <v>310</v>
      </c>
      <c r="I1083" s="111" t="s">
        <v>310</v>
      </c>
      <c r="J1083" s="111" t="s">
        <v>310</v>
      </c>
      <c r="K1083" s="137"/>
      <c r="L1083" s="137" t="s">
        <v>310</v>
      </c>
      <c r="M1083" s="137" t="s">
        <v>310</v>
      </c>
      <c r="N1083" s="137" t="s">
        <v>310</v>
      </c>
      <c r="O1083" s="137" t="s">
        <v>310</v>
      </c>
      <c r="P1083" s="137" t="s">
        <v>310</v>
      </c>
      <c r="Q1083" s="137"/>
      <c r="R1083" s="137"/>
      <c r="S1083" s="137"/>
      <c r="T1083" s="137"/>
      <c r="U1083" s="137"/>
      <c r="V1083" s="137"/>
      <c r="W1083" s="137" t="s">
        <v>310</v>
      </c>
      <c r="X1083" s="137" t="s">
        <v>310</v>
      </c>
      <c r="Y1083" s="137"/>
      <c r="Z1083" s="137"/>
      <c r="AA1083" s="137" t="s">
        <v>310</v>
      </c>
      <c r="AB1083" s="137" t="s">
        <v>310</v>
      </c>
      <c r="AC1083" s="137"/>
      <c r="AD1083" s="137"/>
    </row>
    <row r="1084" spans="1:34" s="62" customFormat="1" ht="12.75" x14ac:dyDescent="0.2">
      <c r="A1084" s="138" t="s">
        <v>13</v>
      </c>
      <c r="B1084" s="138"/>
      <c r="C1084" s="21">
        <f t="shared" ref="C1084:C1090" si="200">SUM(D1084:F1084)</f>
        <v>0</v>
      </c>
      <c r="D1084" s="21">
        <f t="shared" ref="D1084:F1084" si="201">SUM(D1085:D1090)</f>
        <v>0</v>
      </c>
      <c r="E1084" s="21">
        <f t="shared" si="201"/>
        <v>0</v>
      </c>
      <c r="F1084" s="21">
        <f t="shared" si="201"/>
        <v>0</v>
      </c>
      <c r="G1084" s="149"/>
      <c r="H1084" s="149"/>
      <c r="I1084" s="125"/>
      <c r="J1084" s="125"/>
      <c r="K1084" s="137"/>
      <c r="L1084" s="137" t="s">
        <v>310</v>
      </c>
      <c r="M1084" s="137" t="s">
        <v>310</v>
      </c>
      <c r="N1084" s="137" t="s">
        <v>310</v>
      </c>
      <c r="O1084" s="137" t="s">
        <v>310</v>
      </c>
      <c r="P1084" s="137" t="s">
        <v>310</v>
      </c>
      <c r="Q1084" s="137"/>
      <c r="R1084" s="137"/>
      <c r="S1084" s="137"/>
      <c r="T1084" s="137"/>
      <c r="U1084" s="137"/>
      <c r="V1084" s="137"/>
      <c r="W1084" s="137"/>
      <c r="X1084" s="137"/>
      <c r="Y1084" s="137"/>
      <c r="Z1084" s="137"/>
      <c r="AA1084" s="137"/>
      <c r="AB1084" s="137"/>
      <c r="AC1084" s="137"/>
      <c r="AD1084" s="137"/>
    </row>
    <row r="1085" spans="1:34" s="62" customFormat="1" ht="12.75" x14ac:dyDescent="0.2">
      <c r="A1085" s="138" t="s">
        <v>3</v>
      </c>
      <c r="B1085" s="138"/>
      <c r="C1085" s="21">
        <f t="shared" si="200"/>
        <v>0</v>
      </c>
      <c r="D1085" s="21">
        <v>0</v>
      </c>
      <c r="E1085" s="21">
        <v>0</v>
      </c>
      <c r="F1085" s="21">
        <v>0</v>
      </c>
      <c r="G1085" s="149"/>
      <c r="H1085" s="149"/>
      <c r="I1085" s="125"/>
      <c r="J1085" s="125"/>
      <c r="K1085" s="137"/>
      <c r="L1085" s="137" t="s">
        <v>310</v>
      </c>
      <c r="M1085" s="137" t="s">
        <v>310</v>
      </c>
      <c r="N1085" s="137" t="s">
        <v>310</v>
      </c>
      <c r="O1085" s="137" t="s">
        <v>310</v>
      </c>
      <c r="P1085" s="137" t="s">
        <v>310</v>
      </c>
      <c r="Q1085" s="137"/>
      <c r="R1085" s="137"/>
      <c r="S1085" s="137"/>
      <c r="T1085" s="137"/>
      <c r="U1085" s="137"/>
      <c r="V1085" s="137"/>
      <c r="W1085" s="137"/>
      <c r="X1085" s="137"/>
      <c r="Y1085" s="137"/>
      <c r="Z1085" s="137"/>
      <c r="AA1085" s="137"/>
      <c r="AB1085" s="137"/>
      <c r="AC1085" s="137"/>
      <c r="AD1085" s="137"/>
      <c r="AE1085" s="63"/>
      <c r="AF1085" s="63"/>
      <c r="AG1085" s="63"/>
      <c r="AH1085" s="63"/>
    </row>
    <row r="1086" spans="1:34" s="62" customFormat="1" ht="12.75" x14ac:dyDescent="0.2">
      <c r="A1086" s="138" t="s">
        <v>10</v>
      </c>
      <c r="B1086" s="138"/>
      <c r="C1086" s="21">
        <f t="shared" si="200"/>
        <v>0</v>
      </c>
      <c r="D1086" s="21">
        <v>0</v>
      </c>
      <c r="E1086" s="21">
        <v>0</v>
      </c>
      <c r="F1086" s="21">
        <v>0</v>
      </c>
      <c r="G1086" s="149"/>
      <c r="H1086" s="149"/>
      <c r="I1086" s="125"/>
      <c r="J1086" s="125"/>
      <c r="K1086" s="137"/>
      <c r="L1086" s="137" t="s">
        <v>310</v>
      </c>
      <c r="M1086" s="137" t="s">
        <v>310</v>
      </c>
      <c r="N1086" s="137" t="s">
        <v>310</v>
      </c>
      <c r="O1086" s="137" t="s">
        <v>310</v>
      </c>
      <c r="P1086" s="137" t="s">
        <v>310</v>
      </c>
      <c r="Q1086" s="137"/>
      <c r="R1086" s="137"/>
      <c r="S1086" s="137"/>
      <c r="T1086" s="137"/>
      <c r="U1086" s="137"/>
      <c r="V1086" s="137"/>
      <c r="W1086" s="137"/>
      <c r="X1086" s="137"/>
      <c r="Y1086" s="137"/>
      <c r="Z1086" s="137"/>
      <c r="AA1086" s="137"/>
      <c r="AB1086" s="137"/>
      <c r="AC1086" s="137"/>
      <c r="AD1086" s="137"/>
      <c r="AE1086" s="63"/>
      <c r="AF1086" s="63"/>
      <c r="AG1086" s="63"/>
      <c r="AH1086" s="63"/>
    </row>
    <row r="1087" spans="1:34" s="62" customFormat="1" ht="12.75" x14ac:dyDescent="0.2">
      <c r="A1087" s="138" t="s">
        <v>11</v>
      </c>
      <c r="B1087" s="138"/>
      <c r="C1087" s="21">
        <f t="shared" si="200"/>
        <v>0</v>
      </c>
      <c r="D1087" s="21">
        <v>0</v>
      </c>
      <c r="E1087" s="21">
        <v>0</v>
      </c>
      <c r="F1087" s="21">
        <v>0</v>
      </c>
      <c r="G1087" s="149"/>
      <c r="H1087" s="149"/>
      <c r="I1087" s="125"/>
      <c r="J1087" s="125"/>
      <c r="K1087" s="137"/>
      <c r="L1087" s="137" t="s">
        <v>310</v>
      </c>
      <c r="M1087" s="137" t="s">
        <v>310</v>
      </c>
      <c r="N1087" s="137" t="s">
        <v>310</v>
      </c>
      <c r="O1087" s="137" t="s">
        <v>310</v>
      </c>
      <c r="P1087" s="137" t="s">
        <v>310</v>
      </c>
      <c r="Q1087" s="137"/>
      <c r="R1087" s="137"/>
      <c r="S1087" s="137"/>
      <c r="T1087" s="137"/>
      <c r="U1087" s="137"/>
      <c r="V1087" s="137"/>
      <c r="W1087" s="137"/>
      <c r="X1087" s="137"/>
      <c r="Y1087" s="137"/>
      <c r="Z1087" s="137"/>
      <c r="AA1087" s="137"/>
      <c r="AB1087" s="137"/>
      <c r="AC1087" s="137"/>
      <c r="AD1087" s="137"/>
      <c r="AE1087" s="63"/>
      <c r="AF1087" s="63"/>
      <c r="AG1087" s="63"/>
      <c r="AH1087" s="63"/>
    </row>
    <row r="1088" spans="1:34" s="62" customFormat="1" ht="18.75" customHeight="1" x14ac:dyDescent="0.2">
      <c r="A1088" s="138" t="s">
        <v>12</v>
      </c>
      <c r="B1088" s="138"/>
      <c r="C1088" s="21">
        <f>SUM(D1088:F1088)</f>
        <v>0</v>
      </c>
      <c r="D1088" s="21">
        <v>0</v>
      </c>
      <c r="E1088" s="21">
        <v>0</v>
      </c>
      <c r="F1088" s="21">
        <v>0</v>
      </c>
      <c r="G1088" s="149"/>
      <c r="H1088" s="149"/>
      <c r="I1088" s="125"/>
      <c r="J1088" s="125"/>
      <c r="K1088" s="137"/>
      <c r="L1088" s="137" t="s">
        <v>310</v>
      </c>
      <c r="M1088" s="137" t="s">
        <v>310</v>
      </c>
      <c r="N1088" s="137" t="s">
        <v>310</v>
      </c>
      <c r="O1088" s="137" t="s">
        <v>310</v>
      </c>
      <c r="P1088" s="137" t="s">
        <v>310</v>
      </c>
      <c r="Q1088" s="137"/>
      <c r="R1088" s="137"/>
      <c r="S1088" s="137"/>
      <c r="T1088" s="137"/>
      <c r="U1088" s="137"/>
      <c r="V1088" s="137"/>
      <c r="W1088" s="137"/>
      <c r="X1088" s="137"/>
      <c r="Y1088" s="137"/>
      <c r="Z1088" s="137"/>
      <c r="AA1088" s="137"/>
      <c r="AB1088" s="137"/>
      <c r="AC1088" s="137"/>
      <c r="AD1088" s="137"/>
      <c r="AE1088" s="63"/>
      <c r="AF1088" s="63"/>
      <c r="AG1088" s="63"/>
      <c r="AH1088" s="63"/>
    </row>
    <row r="1089" spans="1:34" s="62" customFormat="1" ht="12" customHeight="1" x14ac:dyDescent="0.2">
      <c r="A1089" s="139" t="s">
        <v>256</v>
      </c>
      <c r="B1089" s="140"/>
      <c r="C1089" s="21">
        <f t="shared" si="200"/>
        <v>0</v>
      </c>
      <c r="D1089" s="21">
        <v>0</v>
      </c>
      <c r="E1089" s="21">
        <v>0</v>
      </c>
      <c r="F1089" s="21">
        <v>0</v>
      </c>
      <c r="G1089" s="149"/>
      <c r="H1089" s="149"/>
      <c r="I1089" s="125"/>
      <c r="J1089" s="125"/>
      <c r="K1089" s="137"/>
      <c r="L1089" s="137"/>
      <c r="M1089" s="137"/>
      <c r="N1089" s="137"/>
      <c r="O1089" s="137"/>
      <c r="P1089" s="137"/>
      <c r="Q1089" s="137"/>
      <c r="R1089" s="137"/>
      <c r="S1089" s="137"/>
      <c r="T1089" s="137"/>
      <c r="U1089" s="137"/>
      <c r="V1089" s="137"/>
      <c r="W1089" s="137"/>
      <c r="X1089" s="137"/>
      <c r="Y1089" s="137"/>
      <c r="Z1089" s="137"/>
      <c r="AA1089" s="137"/>
      <c r="AB1089" s="137"/>
      <c r="AC1089" s="137"/>
      <c r="AD1089" s="137"/>
    </row>
    <row r="1090" spans="1:34" s="62" customFormat="1" ht="12.75" customHeight="1" x14ac:dyDescent="0.2">
      <c r="A1090" s="138" t="s">
        <v>257</v>
      </c>
      <c r="B1090" s="138"/>
      <c r="C1090" s="21">
        <f t="shared" si="200"/>
        <v>0</v>
      </c>
      <c r="D1090" s="21">
        <v>0</v>
      </c>
      <c r="E1090" s="21">
        <v>0</v>
      </c>
      <c r="F1090" s="21">
        <v>0</v>
      </c>
      <c r="G1090" s="149"/>
      <c r="H1090" s="149"/>
      <c r="I1090" s="126"/>
      <c r="J1090" s="126"/>
      <c r="K1090" s="137"/>
      <c r="L1090" s="137" t="s">
        <v>310</v>
      </c>
      <c r="M1090" s="137" t="s">
        <v>310</v>
      </c>
      <c r="N1090" s="137" t="s">
        <v>310</v>
      </c>
      <c r="O1090" s="137" t="s">
        <v>310</v>
      </c>
      <c r="P1090" s="137" t="s">
        <v>310</v>
      </c>
      <c r="Q1090" s="137"/>
      <c r="R1090" s="137"/>
      <c r="S1090" s="137"/>
      <c r="T1090" s="137"/>
      <c r="U1090" s="137"/>
      <c r="V1090" s="137"/>
      <c r="W1090" s="137"/>
      <c r="X1090" s="137"/>
      <c r="Y1090" s="137"/>
      <c r="Z1090" s="137"/>
      <c r="AA1090" s="137"/>
      <c r="AB1090" s="137"/>
      <c r="AC1090" s="137"/>
      <c r="AD1090" s="137"/>
      <c r="AE1090" s="63"/>
      <c r="AF1090" s="63"/>
      <c r="AG1090" s="63"/>
      <c r="AH1090" s="63"/>
    </row>
    <row r="1091" spans="1:34" s="62" customFormat="1" ht="49.5" customHeight="1" x14ac:dyDescent="0.2">
      <c r="A1091" s="116" t="s">
        <v>628</v>
      </c>
      <c r="B1091" s="117"/>
      <c r="C1091" s="117"/>
      <c r="D1091" s="117"/>
      <c r="E1091" s="117"/>
      <c r="F1091" s="117"/>
      <c r="G1091" s="78" t="s">
        <v>548</v>
      </c>
      <c r="H1091" s="78" t="s">
        <v>288</v>
      </c>
      <c r="I1091" s="76" t="s">
        <v>1</v>
      </c>
      <c r="J1091" s="75" t="s">
        <v>642</v>
      </c>
      <c r="K1091" s="93"/>
      <c r="L1091" s="93"/>
      <c r="M1091" s="93"/>
      <c r="N1091" s="93"/>
      <c r="O1091" s="93"/>
      <c r="P1091" s="93"/>
      <c r="Q1091" s="93"/>
      <c r="R1091" s="93"/>
      <c r="S1091" s="93"/>
      <c r="T1091" s="93"/>
      <c r="U1091" s="93"/>
      <c r="V1091" s="93"/>
      <c r="W1091" s="93"/>
      <c r="X1091" s="93"/>
      <c r="Y1091" s="93"/>
      <c r="Z1091" s="93"/>
      <c r="AA1091" s="93"/>
      <c r="AB1091" s="93"/>
      <c r="AC1091" s="93"/>
      <c r="AD1091" s="93"/>
    </row>
    <row r="1092" spans="1:34" ht="19.899999999999999" customHeight="1" x14ac:dyDescent="0.2">
      <c r="A1092" s="34" t="s">
        <v>50</v>
      </c>
      <c r="B1092" s="203" t="s">
        <v>62</v>
      </c>
      <c r="C1092" s="204"/>
      <c r="D1092" s="204"/>
      <c r="E1092" s="204"/>
      <c r="F1092" s="204"/>
      <c r="G1092" s="149" t="s">
        <v>630</v>
      </c>
      <c r="H1092" s="149" t="s">
        <v>631</v>
      </c>
      <c r="I1092" s="141" t="s">
        <v>481</v>
      </c>
      <c r="J1092" s="141" t="s">
        <v>482</v>
      </c>
    </row>
    <row r="1093" spans="1:34" ht="19.899999999999999" customHeight="1" x14ac:dyDescent="0.2">
      <c r="A1093" s="145" t="s">
        <v>13</v>
      </c>
      <c r="B1093" s="145"/>
      <c r="C1093" s="21">
        <f t="shared" ref="C1093:C1099" si="202">SUM(D1093:F1093)</f>
        <v>220148.10632000002</v>
      </c>
      <c r="D1093" s="21">
        <f>SUM(D1094:D1099)</f>
        <v>72340.686320000008</v>
      </c>
      <c r="E1093" s="21">
        <f>SUM(E1094:E1099)</f>
        <v>73868.56</v>
      </c>
      <c r="F1093" s="21">
        <f>SUM(F1094:F1099)</f>
        <v>73938.86</v>
      </c>
      <c r="G1093" s="149"/>
      <c r="H1093" s="149"/>
      <c r="I1093" s="141"/>
      <c r="J1093" s="141"/>
    </row>
    <row r="1094" spans="1:34" ht="19.899999999999999" customHeight="1" x14ac:dyDescent="0.2">
      <c r="A1094" s="145" t="s">
        <v>3</v>
      </c>
      <c r="B1094" s="145"/>
      <c r="C1094" s="21">
        <f t="shared" si="202"/>
        <v>0</v>
      </c>
      <c r="D1094" s="21">
        <f t="shared" ref="D1094:F1095" si="203">D1102</f>
        <v>0</v>
      </c>
      <c r="E1094" s="21">
        <f t="shared" si="203"/>
        <v>0</v>
      </c>
      <c r="F1094" s="21">
        <f t="shared" si="203"/>
        <v>0</v>
      </c>
      <c r="G1094" s="149"/>
      <c r="H1094" s="149"/>
      <c r="I1094" s="141"/>
      <c r="J1094" s="141"/>
    </row>
    <row r="1095" spans="1:34" ht="19.899999999999999" customHeight="1" x14ac:dyDescent="0.2">
      <c r="A1095" s="145" t="s">
        <v>10</v>
      </c>
      <c r="B1095" s="145"/>
      <c r="C1095" s="21">
        <f t="shared" si="202"/>
        <v>220148.10632000002</v>
      </c>
      <c r="D1095" s="21">
        <f t="shared" si="203"/>
        <v>72340.686320000008</v>
      </c>
      <c r="E1095" s="21">
        <f t="shared" si="203"/>
        <v>73868.56</v>
      </c>
      <c r="F1095" s="21">
        <f t="shared" si="203"/>
        <v>73938.86</v>
      </c>
      <c r="G1095" s="149"/>
      <c r="H1095" s="149"/>
      <c r="I1095" s="141"/>
      <c r="J1095" s="141"/>
    </row>
    <row r="1096" spans="1:34" ht="19.899999999999999" customHeight="1" x14ac:dyDescent="0.2">
      <c r="A1096" s="145" t="s">
        <v>11</v>
      </c>
      <c r="B1096" s="145"/>
      <c r="C1096" s="21">
        <f t="shared" si="202"/>
        <v>0</v>
      </c>
      <c r="D1096" s="21">
        <f t="shared" ref="D1096:F1099" si="204">D1106</f>
        <v>0</v>
      </c>
      <c r="E1096" s="21">
        <f t="shared" si="204"/>
        <v>0</v>
      </c>
      <c r="F1096" s="21">
        <f t="shared" si="204"/>
        <v>0</v>
      </c>
      <c r="G1096" s="149"/>
      <c r="H1096" s="149"/>
      <c r="I1096" s="141"/>
      <c r="J1096" s="141"/>
    </row>
    <row r="1097" spans="1:34" ht="19.899999999999999" customHeight="1" x14ac:dyDescent="0.2">
      <c r="A1097" s="145" t="s">
        <v>12</v>
      </c>
      <c r="B1097" s="145"/>
      <c r="C1097" s="21">
        <f t="shared" si="202"/>
        <v>0</v>
      </c>
      <c r="D1097" s="21">
        <f t="shared" si="204"/>
        <v>0</v>
      </c>
      <c r="E1097" s="21">
        <f t="shared" si="204"/>
        <v>0</v>
      </c>
      <c r="F1097" s="21">
        <f t="shared" si="204"/>
        <v>0</v>
      </c>
      <c r="G1097" s="149"/>
      <c r="H1097" s="149"/>
      <c r="I1097" s="141"/>
      <c r="J1097" s="141"/>
    </row>
    <row r="1098" spans="1:34" ht="19.899999999999999" customHeight="1" x14ac:dyDescent="0.2">
      <c r="A1098" s="143" t="s">
        <v>256</v>
      </c>
      <c r="B1098" s="144"/>
      <c r="C1098" s="21">
        <f t="shared" si="202"/>
        <v>0</v>
      </c>
      <c r="D1098" s="21">
        <f t="shared" si="204"/>
        <v>0</v>
      </c>
      <c r="E1098" s="21">
        <f t="shared" si="204"/>
        <v>0</v>
      </c>
      <c r="F1098" s="21">
        <f t="shared" si="204"/>
        <v>0</v>
      </c>
      <c r="G1098" s="149"/>
      <c r="H1098" s="149"/>
      <c r="I1098" s="141"/>
      <c r="J1098" s="141"/>
    </row>
    <row r="1099" spans="1:34" ht="19.899999999999999" customHeight="1" x14ac:dyDescent="0.2">
      <c r="A1099" s="145" t="s">
        <v>257</v>
      </c>
      <c r="B1099" s="145"/>
      <c r="C1099" s="21">
        <f t="shared" si="202"/>
        <v>0</v>
      </c>
      <c r="D1099" s="21">
        <f t="shared" si="204"/>
        <v>0</v>
      </c>
      <c r="E1099" s="21">
        <f t="shared" si="204"/>
        <v>0</v>
      </c>
      <c r="F1099" s="21">
        <f t="shared" si="204"/>
        <v>0</v>
      </c>
      <c r="G1099" s="149"/>
      <c r="H1099" s="149"/>
      <c r="I1099" s="141"/>
      <c r="J1099" s="141"/>
    </row>
    <row r="1100" spans="1:34" ht="22.5" customHeight="1" x14ac:dyDescent="0.2">
      <c r="A1100" s="34" t="s">
        <v>258</v>
      </c>
      <c r="B1100" s="203" t="s">
        <v>259</v>
      </c>
      <c r="C1100" s="204"/>
      <c r="D1100" s="204"/>
      <c r="E1100" s="204"/>
      <c r="F1100" s="204"/>
      <c r="G1100" s="149" t="s">
        <v>590</v>
      </c>
      <c r="H1100" s="149" t="s">
        <v>631</v>
      </c>
      <c r="I1100" s="141" t="s">
        <v>481</v>
      </c>
      <c r="J1100" s="141" t="s">
        <v>482</v>
      </c>
    </row>
    <row r="1101" spans="1:34" x14ac:dyDescent="0.2">
      <c r="A1101" s="145" t="s">
        <v>13</v>
      </c>
      <c r="B1101" s="145"/>
      <c r="C1101" s="21">
        <f t="shared" ref="C1101:C1109" si="205">SUM(D1101:F1101)</f>
        <v>440296.21264000004</v>
      </c>
      <c r="D1101" s="21">
        <f>SUM(D1102:D1109)</f>
        <v>144681.37264000002</v>
      </c>
      <c r="E1101" s="21">
        <f>SUM(E1102:E1109)</f>
        <v>147737.12</v>
      </c>
      <c r="F1101" s="21">
        <f>SUM(F1102:F1109)</f>
        <v>147877.72</v>
      </c>
      <c r="G1101" s="149"/>
      <c r="H1101" s="149"/>
      <c r="I1101" s="142"/>
      <c r="J1101" s="142"/>
    </row>
    <row r="1102" spans="1:34" x14ac:dyDescent="0.2">
      <c r="A1102" s="145" t="s">
        <v>3</v>
      </c>
      <c r="B1102" s="145"/>
      <c r="C1102" s="21">
        <f t="shared" si="205"/>
        <v>0</v>
      </c>
      <c r="D1102" s="21">
        <v>0</v>
      </c>
      <c r="E1102" s="21">
        <v>0</v>
      </c>
      <c r="F1102" s="21">
        <v>0</v>
      </c>
      <c r="G1102" s="149"/>
      <c r="H1102" s="149"/>
      <c r="I1102" s="142"/>
      <c r="J1102" s="142"/>
    </row>
    <row r="1103" spans="1:34" ht="12.75" customHeight="1" x14ac:dyDescent="0.2">
      <c r="A1103" s="145" t="s">
        <v>386</v>
      </c>
      <c r="B1103" s="145"/>
      <c r="C1103" s="21">
        <f t="shared" si="205"/>
        <v>220148.10632000002</v>
      </c>
      <c r="D1103" s="21">
        <f>D1104+D1105</f>
        <v>72340.686320000008</v>
      </c>
      <c r="E1103" s="21">
        <f t="shared" ref="E1103:F1103" si="206">E1104+E1105</f>
        <v>73868.56</v>
      </c>
      <c r="F1103" s="21">
        <f t="shared" si="206"/>
        <v>73938.86</v>
      </c>
      <c r="G1103" s="149"/>
      <c r="H1103" s="149"/>
      <c r="I1103" s="142"/>
      <c r="J1103" s="142"/>
    </row>
    <row r="1104" spans="1:34" ht="12.75" customHeight="1" x14ac:dyDescent="0.2">
      <c r="A1104" s="145" t="s">
        <v>591</v>
      </c>
      <c r="B1104" s="145"/>
      <c r="C1104" s="21">
        <f t="shared" si="205"/>
        <v>109334.80632</v>
      </c>
      <c r="D1104" s="21">
        <v>36242.986320000004</v>
      </c>
      <c r="E1104" s="21">
        <v>36540.36</v>
      </c>
      <c r="F1104" s="21">
        <v>36551.46</v>
      </c>
      <c r="G1104" s="149"/>
      <c r="H1104" s="149"/>
      <c r="I1104" s="142"/>
      <c r="J1104" s="142"/>
    </row>
    <row r="1105" spans="1:10" ht="26.25" customHeight="1" x14ac:dyDescent="0.2">
      <c r="A1105" s="145" t="s">
        <v>61</v>
      </c>
      <c r="B1105" s="145"/>
      <c r="C1105" s="21">
        <f t="shared" si="205"/>
        <v>110813.29999999999</v>
      </c>
      <c r="D1105" s="21">
        <v>36097.699999999997</v>
      </c>
      <c r="E1105" s="21">
        <v>37328.199999999997</v>
      </c>
      <c r="F1105" s="21">
        <v>37387.4</v>
      </c>
      <c r="G1105" s="149"/>
      <c r="H1105" s="149"/>
      <c r="I1105" s="142"/>
      <c r="J1105" s="142"/>
    </row>
    <row r="1106" spans="1:10" x14ac:dyDescent="0.2">
      <c r="A1106" s="145" t="s">
        <v>11</v>
      </c>
      <c r="B1106" s="145"/>
      <c r="C1106" s="21">
        <f t="shared" si="205"/>
        <v>0</v>
      </c>
      <c r="D1106" s="21">
        <v>0</v>
      </c>
      <c r="E1106" s="21">
        <v>0</v>
      </c>
      <c r="F1106" s="21">
        <v>0</v>
      </c>
      <c r="G1106" s="149"/>
      <c r="H1106" s="149"/>
      <c r="I1106" s="142"/>
      <c r="J1106" s="142"/>
    </row>
    <row r="1107" spans="1:10" ht="18.75" customHeight="1" x14ac:dyDescent="0.2">
      <c r="A1107" s="145" t="s">
        <v>12</v>
      </c>
      <c r="B1107" s="145"/>
      <c r="C1107" s="21">
        <f t="shared" si="205"/>
        <v>0</v>
      </c>
      <c r="D1107" s="21">
        <v>0</v>
      </c>
      <c r="E1107" s="21">
        <v>0</v>
      </c>
      <c r="F1107" s="21">
        <v>0</v>
      </c>
      <c r="G1107" s="149"/>
      <c r="H1107" s="149"/>
      <c r="I1107" s="142"/>
      <c r="J1107" s="142"/>
    </row>
    <row r="1108" spans="1:10" ht="12" customHeight="1" x14ac:dyDescent="0.2">
      <c r="A1108" s="143" t="s">
        <v>256</v>
      </c>
      <c r="B1108" s="144"/>
      <c r="C1108" s="21">
        <f t="shared" si="205"/>
        <v>0</v>
      </c>
      <c r="D1108" s="21">
        <v>0</v>
      </c>
      <c r="E1108" s="21">
        <v>0</v>
      </c>
      <c r="F1108" s="21">
        <v>0</v>
      </c>
      <c r="G1108" s="149"/>
      <c r="H1108" s="149"/>
      <c r="I1108" s="142"/>
      <c r="J1108" s="142"/>
    </row>
    <row r="1109" spans="1:10" ht="12.75" customHeight="1" x14ac:dyDescent="0.2">
      <c r="A1109" s="145" t="s">
        <v>257</v>
      </c>
      <c r="B1109" s="145"/>
      <c r="C1109" s="21">
        <f t="shared" si="205"/>
        <v>0</v>
      </c>
      <c r="D1109" s="21">
        <v>0</v>
      </c>
      <c r="E1109" s="21">
        <v>0</v>
      </c>
      <c r="F1109" s="21">
        <v>0</v>
      </c>
      <c r="G1109" s="149"/>
      <c r="H1109" s="149"/>
      <c r="I1109" s="142"/>
      <c r="J1109" s="142"/>
    </row>
    <row r="1110" spans="1:10" s="62" customFormat="1" ht="51" customHeight="1" x14ac:dyDescent="0.2">
      <c r="A1110" s="52" t="s">
        <v>387</v>
      </c>
      <c r="B1110" s="118" t="s">
        <v>388</v>
      </c>
      <c r="C1110" s="119"/>
      <c r="D1110" s="119"/>
      <c r="E1110" s="119"/>
      <c r="F1110" s="120"/>
      <c r="G1110" s="105" t="s">
        <v>549</v>
      </c>
      <c r="H1110" s="127" t="s">
        <v>550</v>
      </c>
      <c r="I1110" s="108">
        <v>2020</v>
      </c>
      <c r="J1110" s="111" t="s">
        <v>482</v>
      </c>
    </row>
    <row r="1111" spans="1:10" s="62" customFormat="1" ht="15" customHeight="1" x14ac:dyDescent="0.2">
      <c r="A1111" s="114" t="s">
        <v>13</v>
      </c>
      <c r="B1111" s="115"/>
      <c r="C1111" s="52">
        <f>C1113</f>
        <v>23043.200000000001</v>
      </c>
      <c r="D1111" s="52">
        <f>D1113</f>
        <v>8970.7999999999993</v>
      </c>
      <c r="E1111" s="52">
        <f>E1113</f>
        <v>6995.1</v>
      </c>
      <c r="F1111" s="52">
        <f>F1113</f>
        <v>7077.3</v>
      </c>
      <c r="G1111" s="106"/>
      <c r="H1111" s="128"/>
      <c r="I1111" s="109"/>
      <c r="J1111" s="112"/>
    </row>
    <row r="1112" spans="1:10" s="62" customFormat="1" ht="15" customHeight="1" x14ac:dyDescent="0.2">
      <c r="A1112" s="114" t="s">
        <v>3</v>
      </c>
      <c r="B1112" s="115"/>
      <c r="C1112" s="52">
        <v>0</v>
      </c>
      <c r="D1112" s="52">
        <v>0</v>
      </c>
      <c r="E1112" s="52">
        <v>0</v>
      </c>
      <c r="F1112" s="52">
        <v>0</v>
      </c>
      <c r="G1112" s="106"/>
      <c r="H1112" s="128"/>
      <c r="I1112" s="109"/>
      <c r="J1112" s="112"/>
    </row>
    <row r="1113" spans="1:10" s="62" customFormat="1" ht="15" customHeight="1" x14ac:dyDescent="0.2">
      <c r="A1113" s="114" t="s">
        <v>10</v>
      </c>
      <c r="B1113" s="115"/>
      <c r="C1113" s="52">
        <f>C1120+C1176+C1217+C1280+C1308+C1364</f>
        <v>23043.200000000001</v>
      </c>
      <c r="D1113" s="52">
        <f>D1120+D1176+D1217+D1280+D1308+D1364</f>
        <v>8970.7999999999993</v>
      </c>
      <c r="E1113" s="52">
        <f>E1120+E1176+E1217+E1280+E1308+E1364</f>
        <v>6995.1</v>
      </c>
      <c r="F1113" s="52">
        <f>F1120+F1176+F1217+F1280+F1308+F1364</f>
        <v>7077.3</v>
      </c>
      <c r="G1113" s="106"/>
      <c r="H1113" s="128"/>
      <c r="I1113" s="109"/>
      <c r="J1113" s="112"/>
    </row>
    <row r="1114" spans="1:10" s="62" customFormat="1" ht="15" customHeight="1" x14ac:dyDescent="0.2">
      <c r="A1114" s="114" t="s">
        <v>11</v>
      </c>
      <c r="B1114" s="115"/>
      <c r="C1114" s="52">
        <v>0</v>
      </c>
      <c r="D1114" s="52">
        <v>0</v>
      </c>
      <c r="E1114" s="52">
        <v>0</v>
      </c>
      <c r="F1114" s="52">
        <v>0</v>
      </c>
      <c r="G1114" s="106"/>
      <c r="H1114" s="128"/>
      <c r="I1114" s="109"/>
      <c r="J1114" s="112"/>
    </row>
    <row r="1115" spans="1:10" s="62" customFormat="1" ht="15" customHeight="1" x14ac:dyDescent="0.2">
      <c r="A1115" s="114" t="s">
        <v>12</v>
      </c>
      <c r="B1115" s="115"/>
      <c r="C1115" s="52">
        <f>SUM(D1115:D1115)</f>
        <v>0</v>
      </c>
      <c r="D1115" s="52">
        <v>0</v>
      </c>
      <c r="E1115" s="52">
        <v>0</v>
      </c>
      <c r="F1115" s="52">
        <v>0</v>
      </c>
      <c r="G1115" s="106"/>
      <c r="H1115" s="128"/>
      <c r="I1115" s="109"/>
      <c r="J1115" s="112"/>
    </row>
    <row r="1116" spans="1:10" s="62" customFormat="1" ht="15" customHeight="1" x14ac:dyDescent="0.2">
      <c r="A1116" s="114" t="s">
        <v>389</v>
      </c>
      <c r="B1116" s="115"/>
      <c r="C1116" s="52">
        <v>0</v>
      </c>
      <c r="D1116" s="52">
        <v>0</v>
      </c>
      <c r="E1116" s="52">
        <v>0</v>
      </c>
      <c r="F1116" s="52">
        <v>0</v>
      </c>
      <c r="G1116" s="107"/>
      <c r="H1116" s="129"/>
      <c r="I1116" s="110"/>
      <c r="J1116" s="113"/>
    </row>
    <row r="1117" spans="1:10" s="62" customFormat="1" ht="46.5" customHeight="1" x14ac:dyDescent="0.2">
      <c r="A1117" s="55" t="s">
        <v>390</v>
      </c>
      <c r="B1117" s="118" t="s">
        <v>391</v>
      </c>
      <c r="C1117" s="119"/>
      <c r="D1117" s="119"/>
      <c r="E1117" s="119"/>
      <c r="F1117" s="120"/>
      <c r="G1117" s="127" t="s">
        <v>632</v>
      </c>
      <c r="H1117" s="127" t="s">
        <v>487</v>
      </c>
      <c r="I1117" s="108">
        <f t="shared" ref="I1117:J1117" si="207">I1110</f>
        <v>2020</v>
      </c>
      <c r="J1117" s="111" t="str">
        <f t="shared" si="207"/>
        <v>2025</v>
      </c>
    </row>
    <row r="1118" spans="1:10" s="62" customFormat="1" ht="44.25" customHeight="1" x14ac:dyDescent="0.2">
      <c r="A1118" s="164" t="s">
        <v>13</v>
      </c>
      <c r="B1118" s="164"/>
      <c r="C1118" s="52">
        <f>C1120</f>
        <v>0</v>
      </c>
      <c r="D1118" s="52">
        <f>SUM(D1119:D1123)</f>
        <v>0</v>
      </c>
      <c r="E1118" s="52">
        <f>E1120</f>
        <v>0</v>
      </c>
      <c r="F1118" s="52">
        <f>F1120</f>
        <v>0</v>
      </c>
      <c r="G1118" s="128"/>
      <c r="H1118" s="128"/>
      <c r="I1118" s="109"/>
      <c r="J1118" s="112"/>
    </row>
    <row r="1119" spans="1:10" s="62" customFormat="1" ht="44.25" customHeight="1" x14ac:dyDescent="0.2">
      <c r="A1119" s="133" t="s">
        <v>3</v>
      </c>
      <c r="B1119" s="133"/>
      <c r="C1119" s="52">
        <v>0</v>
      </c>
      <c r="D1119" s="52">
        <v>0</v>
      </c>
      <c r="E1119" s="52">
        <v>0</v>
      </c>
      <c r="F1119" s="52">
        <v>0</v>
      </c>
      <c r="G1119" s="128"/>
      <c r="H1119" s="128"/>
      <c r="I1119" s="109"/>
      <c r="J1119" s="112"/>
    </row>
    <row r="1120" spans="1:10" s="62" customFormat="1" ht="44.25" customHeight="1" x14ac:dyDescent="0.2">
      <c r="A1120" s="133" t="s">
        <v>10</v>
      </c>
      <c r="B1120" s="133"/>
      <c r="C1120" s="52">
        <f>D1120+E1120+F1120</f>
        <v>0</v>
      </c>
      <c r="D1120" s="52">
        <f>D1127+D1134+D1141+D1148+D1155+D1162+D1169</f>
        <v>0</v>
      </c>
      <c r="E1120" s="52">
        <f>E1127+E1134+E1141+E1148+E1155+E1162+E1169</f>
        <v>0</v>
      </c>
      <c r="F1120" s="52">
        <f>F1127+F1134+F1141+F1148+F1155+F1162+F1169</f>
        <v>0</v>
      </c>
      <c r="G1120" s="128"/>
      <c r="H1120" s="128"/>
      <c r="I1120" s="109"/>
      <c r="J1120" s="112"/>
    </row>
    <row r="1121" spans="1:10" s="62" customFormat="1" ht="44.25" customHeight="1" x14ac:dyDescent="0.2">
      <c r="A1121" s="133" t="s">
        <v>11</v>
      </c>
      <c r="B1121" s="133"/>
      <c r="C1121" s="52">
        <v>0</v>
      </c>
      <c r="D1121" s="52">
        <v>0</v>
      </c>
      <c r="E1121" s="52">
        <v>0</v>
      </c>
      <c r="F1121" s="52">
        <v>0</v>
      </c>
      <c r="G1121" s="128"/>
      <c r="H1121" s="128"/>
      <c r="I1121" s="109"/>
      <c r="J1121" s="112"/>
    </row>
    <row r="1122" spans="1:10" s="62" customFormat="1" ht="44.25" customHeight="1" x14ac:dyDescent="0.2">
      <c r="A1122" s="133" t="s">
        <v>12</v>
      </c>
      <c r="B1122" s="133"/>
      <c r="C1122" s="52">
        <v>0</v>
      </c>
      <c r="D1122" s="52">
        <v>0</v>
      </c>
      <c r="E1122" s="52">
        <v>0</v>
      </c>
      <c r="F1122" s="52">
        <v>0</v>
      </c>
      <c r="G1122" s="128"/>
      <c r="H1122" s="128"/>
      <c r="I1122" s="109"/>
      <c r="J1122" s="112"/>
    </row>
    <row r="1123" spans="1:10" s="62" customFormat="1" ht="44.25" customHeight="1" x14ac:dyDescent="0.2">
      <c r="A1123" s="133" t="s">
        <v>389</v>
      </c>
      <c r="B1123" s="133"/>
      <c r="C1123" s="52">
        <v>0</v>
      </c>
      <c r="D1123" s="52">
        <v>0</v>
      </c>
      <c r="E1123" s="52">
        <v>0</v>
      </c>
      <c r="F1123" s="52">
        <v>0</v>
      </c>
      <c r="G1123" s="129"/>
      <c r="H1123" s="129"/>
      <c r="I1123" s="110"/>
      <c r="J1123" s="113"/>
    </row>
    <row r="1124" spans="1:10" s="62" customFormat="1" ht="42.75" customHeight="1" x14ac:dyDescent="0.2">
      <c r="A1124" s="52" t="s">
        <v>392</v>
      </c>
      <c r="B1124" s="134" t="s">
        <v>393</v>
      </c>
      <c r="C1124" s="135"/>
      <c r="D1124" s="135"/>
      <c r="E1124" s="135"/>
      <c r="F1124" s="136"/>
      <c r="G1124" s="105" t="s">
        <v>394</v>
      </c>
      <c r="H1124" s="127" t="s">
        <v>310</v>
      </c>
      <c r="I1124" s="111" t="s">
        <v>310</v>
      </c>
      <c r="J1124" s="111" t="s">
        <v>310</v>
      </c>
    </row>
    <row r="1125" spans="1:10" s="62" customFormat="1" ht="15" customHeight="1" x14ac:dyDescent="0.2">
      <c r="A1125" s="114" t="s">
        <v>13</v>
      </c>
      <c r="B1125" s="115"/>
      <c r="C1125" s="52">
        <f>C1127</f>
        <v>0</v>
      </c>
      <c r="D1125" s="52">
        <f>D1126+D1127</f>
        <v>0</v>
      </c>
      <c r="E1125" s="52">
        <f>E1127</f>
        <v>0</v>
      </c>
      <c r="F1125" s="52">
        <f>F1127</f>
        <v>0</v>
      </c>
      <c r="G1125" s="106"/>
      <c r="H1125" s="128"/>
      <c r="I1125" s="112"/>
      <c r="J1125" s="112"/>
    </row>
    <row r="1126" spans="1:10" s="62" customFormat="1" ht="15" customHeight="1" x14ac:dyDescent="0.2">
      <c r="A1126" s="114" t="s">
        <v>3</v>
      </c>
      <c r="B1126" s="115"/>
      <c r="C1126" s="52">
        <f>SUM(D1126:D1126)</f>
        <v>0</v>
      </c>
      <c r="D1126" s="52">
        <v>0</v>
      </c>
      <c r="E1126" s="52">
        <v>0</v>
      </c>
      <c r="F1126" s="52">
        <v>0</v>
      </c>
      <c r="G1126" s="106"/>
      <c r="H1126" s="128"/>
      <c r="I1126" s="112"/>
      <c r="J1126" s="112"/>
    </row>
    <row r="1127" spans="1:10" s="62" customFormat="1" ht="15" customHeight="1" x14ac:dyDescent="0.2">
      <c r="A1127" s="114" t="s">
        <v>10</v>
      </c>
      <c r="B1127" s="115"/>
      <c r="C1127" s="52">
        <v>0</v>
      </c>
      <c r="D1127" s="52">
        <v>0</v>
      </c>
      <c r="E1127" s="52">
        <v>0</v>
      </c>
      <c r="F1127" s="52">
        <v>0</v>
      </c>
      <c r="G1127" s="106"/>
      <c r="H1127" s="128"/>
      <c r="I1127" s="112"/>
      <c r="J1127" s="112"/>
    </row>
    <row r="1128" spans="1:10" s="62" customFormat="1" ht="15" customHeight="1" x14ac:dyDescent="0.2">
      <c r="A1128" s="114" t="s">
        <v>11</v>
      </c>
      <c r="B1128" s="115"/>
      <c r="C1128" s="52">
        <f>SUM(D1128:D1128)</f>
        <v>0</v>
      </c>
      <c r="D1128" s="52">
        <v>0</v>
      </c>
      <c r="E1128" s="52">
        <v>0</v>
      </c>
      <c r="F1128" s="52">
        <v>0</v>
      </c>
      <c r="G1128" s="106"/>
      <c r="H1128" s="128"/>
      <c r="I1128" s="112"/>
      <c r="J1128" s="112"/>
    </row>
    <row r="1129" spans="1:10" s="62" customFormat="1" ht="15" customHeight="1" x14ac:dyDescent="0.2">
      <c r="A1129" s="114" t="s">
        <v>12</v>
      </c>
      <c r="B1129" s="115"/>
      <c r="C1129" s="52">
        <f>SUM(D1129:D1129)</f>
        <v>0</v>
      </c>
      <c r="D1129" s="52">
        <v>0</v>
      </c>
      <c r="E1129" s="52">
        <v>0</v>
      </c>
      <c r="F1129" s="52">
        <v>0</v>
      </c>
      <c r="G1129" s="106"/>
      <c r="H1129" s="128"/>
      <c r="I1129" s="112"/>
      <c r="J1129" s="112"/>
    </row>
    <row r="1130" spans="1:10" s="62" customFormat="1" ht="15" customHeight="1" x14ac:dyDescent="0.2">
      <c r="A1130" s="114" t="s">
        <v>389</v>
      </c>
      <c r="B1130" s="115"/>
      <c r="C1130" s="52">
        <v>0</v>
      </c>
      <c r="D1130" s="52">
        <v>0</v>
      </c>
      <c r="E1130" s="52">
        <v>0</v>
      </c>
      <c r="F1130" s="52">
        <v>0</v>
      </c>
      <c r="G1130" s="107"/>
      <c r="H1130" s="129"/>
      <c r="I1130" s="113"/>
      <c r="J1130" s="113"/>
    </row>
    <row r="1131" spans="1:10" s="62" customFormat="1" ht="76.5" customHeight="1" x14ac:dyDescent="0.2">
      <c r="A1131" s="52" t="s">
        <v>395</v>
      </c>
      <c r="B1131" s="102" t="s">
        <v>396</v>
      </c>
      <c r="C1131" s="103"/>
      <c r="D1131" s="103"/>
      <c r="E1131" s="103"/>
      <c r="F1131" s="104"/>
      <c r="G1131" s="105" t="s">
        <v>597</v>
      </c>
      <c r="H1131" s="105" t="s">
        <v>310</v>
      </c>
      <c r="I1131" s="111" t="s">
        <v>310</v>
      </c>
      <c r="J1131" s="111" t="s">
        <v>310</v>
      </c>
    </row>
    <row r="1132" spans="1:10" s="62" customFormat="1" ht="15" customHeight="1" x14ac:dyDescent="0.2">
      <c r="A1132" s="114" t="s">
        <v>13</v>
      </c>
      <c r="B1132" s="115"/>
      <c r="C1132" s="52">
        <f>C1134</f>
        <v>0</v>
      </c>
      <c r="D1132" s="52">
        <f>SUM(D1133:D1137)</f>
        <v>0</v>
      </c>
      <c r="E1132" s="52">
        <f>E1134</f>
        <v>0</v>
      </c>
      <c r="F1132" s="52">
        <f>F1134</f>
        <v>0</v>
      </c>
      <c r="G1132" s="106"/>
      <c r="H1132" s="106"/>
      <c r="I1132" s="112"/>
      <c r="J1132" s="112"/>
    </row>
    <row r="1133" spans="1:10" s="62" customFormat="1" ht="15" customHeight="1" x14ac:dyDescent="0.2">
      <c r="A1133" s="114" t="s">
        <v>3</v>
      </c>
      <c r="B1133" s="115"/>
      <c r="C1133" s="52">
        <f>SUM(D1133:D1133)</f>
        <v>0</v>
      </c>
      <c r="D1133" s="52">
        <f>SUM(I1133:I1133)</f>
        <v>0</v>
      </c>
      <c r="E1133" s="52">
        <v>0</v>
      </c>
      <c r="F1133" s="52">
        <v>0</v>
      </c>
      <c r="G1133" s="106"/>
      <c r="H1133" s="106"/>
      <c r="I1133" s="112"/>
      <c r="J1133" s="112"/>
    </row>
    <row r="1134" spans="1:10" s="62" customFormat="1" ht="15" customHeight="1" x14ac:dyDescent="0.2">
      <c r="A1134" s="121" t="s">
        <v>10</v>
      </c>
      <c r="B1134" s="122"/>
      <c r="C1134" s="52">
        <v>0</v>
      </c>
      <c r="D1134" s="52">
        <v>0</v>
      </c>
      <c r="E1134" s="52">
        <v>0</v>
      </c>
      <c r="F1134" s="52">
        <v>0</v>
      </c>
      <c r="G1134" s="106"/>
      <c r="H1134" s="106"/>
      <c r="I1134" s="112"/>
      <c r="J1134" s="112"/>
    </row>
    <row r="1135" spans="1:10" s="62" customFormat="1" ht="15" customHeight="1" x14ac:dyDescent="0.2">
      <c r="A1135" s="114" t="s">
        <v>11</v>
      </c>
      <c r="B1135" s="123"/>
      <c r="C1135" s="52">
        <f>SUM(D1135:D1135)</f>
        <v>0</v>
      </c>
      <c r="D1135" s="52">
        <f t="shared" ref="D1135:D1137" si="208">SUM(I1135:I1135)</f>
        <v>0</v>
      </c>
      <c r="E1135" s="52">
        <v>0</v>
      </c>
      <c r="F1135" s="52">
        <v>0</v>
      </c>
      <c r="G1135" s="106"/>
      <c r="H1135" s="106"/>
      <c r="I1135" s="112"/>
      <c r="J1135" s="112"/>
    </row>
    <row r="1136" spans="1:10" s="62" customFormat="1" ht="15" customHeight="1" x14ac:dyDescent="0.2">
      <c r="A1136" s="114" t="s">
        <v>12</v>
      </c>
      <c r="B1136" s="115"/>
      <c r="C1136" s="52">
        <f>SUM(D1136:D1136)</f>
        <v>0</v>
      </c>
      <c r="D1136" s="52">
        <f>SUM(I1136:I1136)</f>
        <v>0</v>
      </c>
      <c r="E1136" s="52">
        <v>0</v>
      </c>
      <c r="F1136" s="52">
        <v>0</v>
      </c>
      <c r="G1136" s="106"/>
      <c r="H1136" s="106"/>
      <c r="I1136" s="112"/>
      <c r="J1136" s="112"/>
    </row>
    <row r="1137" spans="1:10" s="62" customFormat="1" ht="15" customHeight="1" x14ac:dyDescent="0.2">
      <c r="A1137" s="114" t="s">
        <v>389</v>
      </c>
      <c r="B1137" s="115"/>
      <c r="C1137" s="52">
        <f>SUM(D1137:D1137)</f>
        <v>0</v>
      </c>
      <c r="D1137" s="52">
        <f t="shared" si="208"/>
        <v>0</v>
      </c>
      <c r="E1137" s="52">
        <v>0</v>
      </c>
      <c r="F1137" s="52">
        <v>0</v>
      </c>
      <c r="G1137" s="107"/>
      <c r="H1137" s="107"/>
      <c r="I1137" s="113"/>
      <c r="J1137" s="113"/>
    </row>
    <row r="1138" spans="1:10" s="62" customFormat="1" ht="15" customHeight="1" x14ac:dyDescent="0.2">
      <c r="A1138" s="52" t="s">
        <v>397</v>
      </c>
      <c r="B1138" s="102" t="s">
        <v>398</v>
      </c>
      <c r="C1138" s="103"/>
      <c r="D1138" s="103"/>
      <c r="E1138" s="103"/>
      <c r="F1138" s="104"/>
      <c r="G1138" s="105" t="s">
        <v>597</v>
      </c>
      <c r="H1138" s="105" t="s">
        <v>310</v>
      </c>
      <c r="I1138" s="111" t="s">
        <v>310</v>
      </c>
      <c r="J1138" s="111" t="s">
        <v>310</v>
      </c>
    </row>
    <row r="1139" spans="1:10" s="62" customFormat="1" ht="15" customHeight="1" x14ac:dyDescent="0.2">
      <c r="A1139" s="114" t="s">
        <v>13</v>
      </c>
      <c r="B1139" s="115"/>
      <c r="C1139" s="52">
        <f>C1141</f>
        <v>0</v>
      </c>
      <c r="D1139" s="52">
        <f>SUM(D1140:D1144)</f>
        <v>0</v>
      </c>
      <c r="E1139" s="52">
        <f>E1141</f>
        <v>0</v>
      </c>
      <c r="F1139" s="52">
        <f>F1141</f>
        <v>0</v>
      </c>
      <c r="G1139" s="106"/>
      <c r="H1139" s="106"/>
      <c r="I1139" s="112"/>
      <c r="J1139" s="112"/>
    </row>
    <row r="1140" spans="1:10" s="62" customFormat="1" ht="15" customHeight="1" x14ac:dyDescent="0.2">
      <c r="A1140" s="114" t="s">
        <v>3</v>
      </c>
      <c r="B1140" s="115"/>
      <c r="C1140" s="52">
        <f>SUM(D1140:D1140)</f>
        <v>0</v>
      </c>
      <c r="D1140" s="52">
        <f>SUM(I1140:I1140)</f>
        <v>0</v>
      </c>
      <c r="E1140" s="52">
        <v>0</v>
      </c>
      <c r="F1140" s="52">
        <v>0</v>
      </c>
      <c r="G1140" s="106"/>
      <c r="H1140" s="106"/>
      <c r="I1140" s="112"/>
      <c r="J1140" s="112"/>
    </row>
    <row r="1141" spans="1:10" s="62" customFormat="1" ht="15" customHeight="1" x14ac:dyDescent="0.2">
      <c r="A1141" s="121" t="s">
        <v>10</v>
      </c>
      <c r="B1141" s="122"/>
      <c r="C1141" s="52">
        <v>0</v>
      </c>
      <c r="D1141" s="52">
        <v>0</v>
      </c>
      <c r="E1141" s="52">
        <v>0</v>
      </c>
      <c r="F1141" s="52">
        <v>0</v>
      </c>
      <c r="G1141" s="106"/>
      <c r="H1141" s="106"/>
      <c r="I1141" s="112"/>
      <c r="J1141" s="112"/>
    </row>
    <row r="1142" spans="1:10" s="62" customFormat="1" ht="15" customHeight="1" x14ac:dyDescent="0.2">
      <c r="A1142" s="114" t="s">
        <v>11</v>
      </c>
      <c r="B1142" s="123"/>
      <c r="C1142" s="52">
        <f>SUM(D1142:D1142)</f>
        <v>0</v>
      </c>
      <c r="D1142" s="52">
        <f t="shared" ref="D1142" si="209">SUM(I1142:I1142)</f>
        <v>0</v>
      </c>
      <c r="E1142" s="52">
        <v>0</v>
      </c>
      <c r="F1142" s="52">
        <v>0</v>
      </c>
      <c r="G1142" s="106"/>
      <c r="H1142" s="106"/>
      <c r="I1142" s="112"/>
      <c r="J1142" s="112"/>
    </row>
    <row r="1143" spans="1:10" s="62" customFormat="1" ht="15" customHeight="1" x14ac:dyDescent="0.2">
      <c r="A1143" s="114" t="s">
        <v>12</v>
      </c>
      <c r="B1143" s="115"/>
      <c r="C1143" s="52">
        <f>SUM(D1143:D1143)</f>
        <v>0</v>
      </c>
      <c r="D1143" s="52">
        <f>SUM(I1143:I1143)</f>
        <v>0</v>
      </c>
      <c r="E1143" s="52">
        <v>0</v>
      </c>
      <c r="F1143" s="52">
        <v>0</v>
      </c>
      <c r="G1143" s="106"/>
      <c r="H1143" s="106"/>
      <c r="I1143" s="112"/>
      <c r="J1143" s="112"/>
    </row>
    <row r="1144" spans="1:10" s="62" customFormat="1" ht="15" customHeight="1" x14ac:dyDescent="0.2">
      <c r="A1144" s="114" t="s">
        <v>389</v>
      </c>
      <c r="B1144" s="115"/>
      <c r="C1144" s="52">
        <f>SUM(D1144:D1144)</f>
        <v>0</v>
      </c>
      <c r="D1144" s="52">
        <f t="shared" ref="D1144" si="210">SUM(I1144:I1144)</f>
        <v>0</v>
      </c>
      <c r="E1144" s="52">
        <v>0</v>
      </c>
      <c r="F1144" s="52">
        <v>0</v>
      </c>
      <c r="G1144" s="107"/>
      <c r="H1144" s="107"/>
      <c r="I1144" s="113"/>
      <c r="J1144" s="113"/>
    </row>
    <row r="1145" spans="1:10" s="62" customFormat="1" ht="25.5" customHeight="1" x14ac:dyDescent="0.2">
      <c r="A1145" s="72" t="s">
        <v>399</v>
      </c>
      <c r="B1145" s="130" t="s">
        <v>400</v>
      </c>
      <c r="C1145" s="131"/>
      <c r="D1145" s="131"/>
      <c r="E1145" s="131"/>
      <c r="F1145" s="132"/>
      <c r="G1145" s="68"/>
      <c r="H1145" s="105" t="s">
        <v>310</v>
      </c>
      <c r="I1145" s="111" t="s">
        <v>310</v>
      </c>
      <c r="J1145" s="111" t="s">
        <v>310</v>
      </c>
    </row>
    <row r="1146" spans="1:10" s="62" customFormat="1" ht="25.5" customHeight="1" x14ac:dyDescent="0.2">
      <c r="A1146" s="114" t="s">
        <v>13</v>
      </c>
      <c r="B1146" s="115"/>
      <c r="C1146" s="52">
        <f>C1148</f>
        <v>0</v>
      </c>
      <c r="D1146" s="52">
        <f>SUM(D1147:D1151)</f>
        <v>0</v>
      </c>
      <c r="E1146" s="52">
        <f>E1148</f>
        <v>0</v>
      </c>
      <c r="F1146" s="52">
        <f>F1148</f>
        <v>0</v>
      </c>
      <c r="G1146" s="106" t="s">
        <v>549</v>
      </c>
      <c r="H1146" s="106"/>
      <c r="I1146" s="112"/>
      <c r="J1146" s="112"/>
    </row>
    <row r="1147" spans="1:10" s="62" customFormat="1" ht="15" customHeight="1" x14ac:dyDescent="0.2">
      <c r="A1147" s="114" t="s">
        <v>3</v>
      </c>
      <c r="B1147" s="115"/>
      <c r="C1147" s="52">
        <f>SUM(D1147:D1147)</f>
        <v>0</v>
      </c>
      <c r="D1147" s="52">
        <f>SUM(I1147:I1147)</f>
        <v>0</v>
      </c>
      <c r="E1147" s="52">
        <v>0</v>
      </c>
      <c r="F1147" s="52">
        <v>0</v>
      </c>
      <c r="G1147" s="106"/>
      <c r="H1147" s="106"/>
      <c r="I1147" s="112"/>
      <c r="J1147" s="112"/>
    </row>
    <row r="1148" spans="1:10" s="62" customFormat="1" ht="15" customHeight="1" x14ac:dyDescent="0.2">
      <c r="A1148" s="121" t="s">
        <v>10</v>
      </c>
      <c r="B1148" s="122"/>
      <c r="C1148" s="52">
        <v>0</v>
      </c>
      <c r="D1148" s="52">
        <v>0</v>
      </c>
      <c r="E1148" s="52">
        <v>0</v>
      </c>
      <c r="F1148" s="52">
        <v>0</v>
      </c>
      <c r="G1148" s="106"/>
      <c r="H1148" s="106"/>
      <c r="I1148" s="112"/>
      <c r="J1148" s="112"/>
    </row>
    <row r="1149" spans="1:10" s="62" customFormat="1" ht="15" customHeight="1" x14ac:dyDescent="0.2">
      <c r="A1149" s="114" t="s">
        <v>11</v>
      </c>
      <c r="B1149" s="123"/>
      <c r="C1149" s="52">
        <f>SUM(D1149:D1149)</f>
        <v>0</v>
      </c>
      <c r="D1149" s="52">
        <f t="shared" ref="D1149" si="211">SUM(I1149:I1149)</f>
        <v>0</v>
      </c>
      <c r="E1149" s="52">
        <v>0</v>
      </c>
      <c r="F1149" s="52">
        <v>0</v>
      </c>
      <c r="G1149" s="106"/>
      <c r="H1149" s="106"/>
      <c r="I1149" s="112"/>
      <c r="J1149" s="112"/>
    </row>
    <row r="1150" spans="1:10" s="62" customFormat="1" ht="15" customHeight="1" x14ac:dyDescent="0.2">
      <c r="A1150" s="114" t="s">
        <v>12</v>
      </c>
      <c r="B1150" s="115"/>
      <c r="C1150" s="52">
        <f>SUM(D1150:D1150)</f>
        <v>0</v>
      </c>
      <c r="D1150" s="52">
        <f>SUM(I1150:I1150)</f>
        <v>0</v>
      </c>
      <c r="E1150" s="52">
        <v>0</v>
      </c>
      <c r="F1150" s="52">
        <v>0</v>
      </c>
      <c r="G1150" s="106"/>
      <c r="H1150" s="106"/>
      <c r="I1150" s="112"/>
      <c r="J1150" s="112"/>
    </row>
    <row r="1151" spans="1:10" s="62" customFormat="1" ht="15" customHeight="1" x14ac:dyDescent="0.2">
      <c r="A1151" s="114" t="s">
        <v>389</v>
      </c>
      <c r="B1151" s="115"/>
      <c r="C1151" s="52">
        <f>SUM(D1151:D1151)</f>
        <v>0</v>
      </c>
      <c r="D1151" s="52">
        <f t="shared" ref="D1151" si="212">SUM(I1151:I1151)</f>
        <v>0</v>
      </c>
      <c r="E1151" s="52">
        <v>0</v>
      </c>
      <c r="F1151" s="52">
        <v>0</v>
      </c>
      <c r="G1151" s="107"/>
      <c r="H1151" s="107"/>
      <c r="I1151" s="113"/>
      <c r="J1151" s="113"/>
    </row>
    <row r="1152" spans="1:10" s="62" customFormat="1" ht="45" customHeight="1" x14ac:dyDescent="0.2">
      <c r="A1152" s="52" t="s">
        <v>401</v>
      </c>
      <c r="B1152" s="102" t="s">
        <v>551</v>
      </c>
      <c r="C1152" s="103"/>
      <c r="D1152" s="103"/>
      <c r="E1152" s="103"/>
      <c r="F1152" s="104"/>
      <c r="G1152" s="105" t="s">
        <v>549</v>
      </c>
      <c r="H1152" s="105" t="s">
        <v>310</v>
      </c>
      <c r="I1152" s="111" t="s">
        <v>310</v>
      </c>
      <c r="J1152" s="111" t="s">
        <v>310</v>
      </c>
    </row>
    <row r="1153" spans="1:10" s="62" customFormat="1" ht="46.5" customHeight="1" x14ac:dyDescent="0.2">
      <c r="A1153" s="114" t="s">
        <v>13</v>
      </c>
      <c r="B1153" s="115"/>
      <c r="C1153" s="52">
        <f>C1155</f>
        <v>0</v>
      </c>
      <c r="D1153" s="52">
        <f>SUM(D1154:D1158)</f>
        <v>0</v>
      </c>
      <c r="E1153" s="52">
        <v>0</v>
      </c>
      <c r="F1153" s="52">
        <f>F1155</f>
        <v>0</v>
      </c>
      <c r="G1153" s="106"/>
      <c r="H1153" s="106"/>
      <c r="I1153" s="112"/>
      <c r="J1153" s="112"/>
    </row>
    <row r="1154" spans="1:10" s="62" customFormat="1" ht="15" customHeight="1" x14ac:dyDescent="0.2">
      <c r="A1154" s="114" t="s">
        <v>3</v>
      </c>
      <c r="B1154" s="115"/>
      <c r="C1154" s="52">
        <f>SUM(D1154:D1154)</f>
        <v>0</v>
      </c>
      <c r="D1154" s="52">
        <f>SUM(I1154:I1154)</f>
        <v>0</v>
      </c>
      <c r="E1154" s="52">
        <v>0</v>
      </c>
      <c r="F1154" s="52">
        <v>0</v>
      </c>
      <c r="G1154" s="106"/>
      <c r="H1154" s="106"/>
      <c r="I1154" s="112"/>
      <c r="J1154" s="112"/>
    </row>
    <row r="1155" spans="1:10" s="62" customFormat="1" ht="15" customHeight="1" x14ac:dyDescent="0.2">
      <c r="A1155" s="121" t="s">
        <v>10</v>
      </c>
      <c r="B1155" s="122"/>
      <c r="C1155" s="52">
        <f>D1155+E1155+F1155</f>
        <v>0</v>
      </c>
      <c r="D1155" s="52">
        <v>0</v>
      </c>
      <c r="E1155" s="52">
        <v>0</v>
      </c>
      <c r="F1155" s="52">
        <v>0</v>
      </c>
      <c r="G1155" s="106"/>
      <c r="H1155" s="106"/>
      <c r="I1155" s="112"/>
      <c r="J1155" s="112"/>
    </row>
    <row r="1156" spans="1:10" s="62" customFormat="1" ht="15" customHeight="1" x14ac:dyDescent="0.2">
      <c r="A1156" s="114" t="s">
        <v>11</v>
      </c>
      <c r="B1156" s="123"/>
      <c r="C1156" s="52">
        <f>SUM(D1156:D1156)</f>
        <v>0</v>
      </c>
      <c r="D1156" s="52">
        <f t="shared" ref="D1156" si="213">SUM(I1156:I1156)</f>
        <v>0</v>
      </c>
      <c r="E1156" s="52">
        <v>0</v>
      </c>
      <c r="F1156" s="52">
        <v>0</v>
      </c>
      <c r="G1156" s="106"/>
      <c r="H1156" s="106"/>
      <c r="I1156" s="112"/>
      <c r="J1156" s="112"/>
    </row>
    <row r="1157" spans="1:10" s="62" customFormat="1" ht="15" customHeight="1" x14ac:dyDescent="0.2">
      <c r="A1157" s="114" t="s">
        <v>12</v>
      </c>
      <c r="B1157" s="115"/>
      <c r="C1157" s="52">
        <f>SUM(D1157:D1157)</f>
        <v>0</v>
      </c>
      <c r="D1157" s="52">
        <f>SUM(I1157:I1157)</f>
        <v>0</v>
      </c>
      <c r="E1157" s="52">
        <v>0</v>
      </c>
      <c r="F1157" s="52">
        <v>0</v>
      </c>
      <c r="G1157" s="106"/>
      <c r="H1157" s="106"/>
      <c r="I1157" s="112"/>
      <c r="J1157" s="112"/>
    </row>
    <row r="1158" spans="1:10" s="62" customFormat="1" ht="15" customHeight="1" x14ac:dyDescent="0.2">
      <c r="A1158" s="114" t="s">
        <v>389</v>
      </c>
      <c r="B1158" s="115"/>
      <c r="C1158" s="52">
        <f>SUM(D1158:D1158)</f>
        <v>0</v>
      </c>
      <c r="D1158" s="52">
        <f t="shared" ref="D1158" si="214">SUM(I1158:I1158)</f>
        <v>0</v>
      </c>
      <c r="E1158" s="52">
        <v>0</v>
      </c>
      <c r="F1158" s="52">
        <v>0</v>
      </c>
      <c r="G1158" s="107"/>
      <c r="H1158" s="107"/>
      <c r="I1158" s="113"/>
      <c r="J1158" s="113"/>
    </row>
    <row r="1159" spans="1:10" s="62" customFormat="1" ht="32.25" customHeight="1" x14ac:dyDescent="0.2">
      <c r="A1159" s="52" t="s">
        <v>402</v>
      </c>
      <c r="B1159" s="102" t="s">
        <v>403</v>
      </c>
      <c r="C1159" s="103"/>
      <c r="D1159" s="103"/>
      <c r="E1159" s="103"/>
      <c r="F1159" s="104"/>
      <c r="G1159" s="105" t="s">
        <v>549</v>
      </c>
      <c r="H1159" s="105" t="s">
        <v>310</v>
      </c>
      <c r="I1159" s="111" t="s">
        <v>310</v>
      </c>
      <c r="J1159" s="111" t="s">
        <v>310</v>
      </c>
    </row>
    <row r="1160" spans="1:10" s="62" customFormat="1" ht="15" customHeight="1" x14ac:dyDescent="0.2">
      <c r="A1160" s="114" t="s">
        <v>13</v>
      </c>
      <c r="B1160" s="115"/>
      <c r="C1160" s="52">
        <f>C1162</f>
        <v>0</v>
      </c>
      <c r="D1160" s="52">
        <f>SUM(D1161:D1165)</f>
        <v>0</v>
      </c>
      <c r="E1160" s="52">
        <f>E1162</f>
        <v>0</v>
      </c>
      <c r="F1160" s="52">
        <f>F1162</f>
        <v>0</v>
      </c>
      <c r="G1160" s="106"/>
      <c r="H1160" s="106"/>
      <c r="I1160" s="112"/>
      <c r="J1160" s="112"/>
    </row>
    <row r="1161" spans="1:10" s="62" customFormat="1" ht="15" customHeight="1" x14ac:dyDescent="0.2">
      <c r="A1161" s="114" t="s">
        <v>3</v>
      </c>
      <c r="B1161" s="115"/>
      <c r="C1161" s="52">
        <f>SUM(D1161:D1161)</f>
        <v>0</v>
      </c>
      <c r="D1161" s="52">
        <f>SUM(I1161:I1161)</f>
        <v>0</v>
      </c>
      <c r="E1161" s="52">
        <v>0</v>
      </c>
      <c r="F1161" s="52">
        <v>0</v>
      </c>
      <c r="G1161" s="106"/>
      <c r="H1161" s="106"/>
      <c r="I1161" s="112"/>
      <c r="J1161" s="112"/>
    </row>
    <row r="1162" spans="1:10" s="62" customFormat="1" ht="15" customHeight="1" x14ac:dyDescent="0.2">
      <c r="A1162" s="121" t="s">
        <v>10</v>
      </c>
      <c r="B1162" s="122"/>
      <c r="C1162" s="52">
        <f>D1162+E1162+F1162</f>
        <v>0</v>
      </c>
      <c r="D1162" s="52">
        <v>0</v>
      </c>
      <c r="E1162" s="52">
        <v>0</v>
      </c>
      <c r="F1162" s="52">
        <v>0</v>
      </c>
      <c r="G1162" s="106"/>
      <c r="H1162" s="106"/>
      <c r="I1162" s="112"/>
      <c r="J1162" s="112"/>
    </row>
    <row r="1163" spans="1:10" s="62" customFormat="1" ht="15" customHeight="1" x14ac:dyDescent="0.2">
      <c r="A1163" s="114" t="s">
        <v>11</v>
      </c>
      <c r="B1163" s="123"/>
      <c r="C1163" s="52">
        <f>SUM(D1163:D1163)</f>
        <v>0</v>
      </c>
      <c r="D1163" s="52">
        <f t="shared" ref="D1163" si="215">SUM(I1163:I1163)</f>
        <v>0</v>
      </c>
      <c r="E1163" s="52">
        <v>0</v>
      </c>
      <c r="F1163" s="52">
        <v>0</v>
      </c>
      <c r="G1163" s="106"/>
      <c r="H1163" s="106"/>
      <c r="I1163" s="112"/>
      <c r="J1163" s="112"/>
    </row>
    <row r="1164" spans="1:10" s="62" customFormat="1" ht="15" customHeight="1" x14ac:dyDescent="0.2">
      <c r="A1164" s="114" t="s">
        <v>12</v>
      </c>
      <c r="B1164" s="115"/>
      <c r="C1164" s="52">
        <f>SUM(D1164:D1164)</f>
        <v>0</v>
      </c>
      <c r="D1164" s="52">
        <f>SUM(I1164:I1164)</f>
        <v>0</v>
      </c>
      <c r="E1164" s="52">
        <v>0</v>
      </c>
      <c r="F1164" s="52">
        <v>0</v>
      </c>
      <c r="G1164" s="106"/>
      <c r="H1164" s="106"/>
      <c r="I1164" s="112"/>
      <c r="J1164" s="112"/>
    </row>
    <row r="1165" spans="1:10" s="62" customFormat="1" ht="15" customHeight="1" x14ac:dyDescent="0.2">
      <c r="A1165" s="114" t="s">
        <v>389</v>
      </c>
      <c r="B1165" s="115"/>
      <c r="C1165" s="52">
        <f>SUM(D1165:D1165)</f>
        <v>0</v>
      </c>
      <c r="D1165" s="52">
        <f t="shared" ref="D1165" si="216">SUM(I1165:I1165)</f>
        <v>0</v>
      </c>
      <c r="E1165" s="52">
        <v>0</v>
      </c>
      <c r="F1165" s="52">
        <v>0</v>
      </c>
      <c r="G1165" s="107"/>
      <c r="H1165" s="107"/>
      <c r="I1165" s="113"/>
      <c r="J1165" s="113"/>
    </row>
    <row r="1166" spans="1:10" s="62" customFormat="1" ht="15" customHeight="1" x14ac:dyDescent="0.2">
      <c r="A1166" s="52" t="s">
        <v>404</v>
      </c>
      <c r="B1166" s="102" t="s">
        <v>405</v>
      </c>
      <c r="C1166" s="103"/>
      <c r="D1166" s="103"/>
      <c r="E1166" s="103"/>
      <c r="F1166" s="104"/>
      <c r="G1166" s="105" t="s">
        <v>549</v>
      </c>
      <c r="H1166" s="105" t="s">
        <v>310</v>
      </c>
      <c r="I1166" s="111" t="s">
        <v>310</v>
      </c>
      <c r="J1166" s="111" t="s">
        <v>310</v>
      </c>
    </row>
    <row r="1167" spans="1:10" s="62" customFormat="1" ht="15" customHeight="1" x14ac:dyDescent="0.2">
      <c r="A1167" s="114" t="s">
        <v>13</v>
      </c>
      <c r="B1167" s="115"/>
      <c r="C1167" s="52">
        <f>C1169</f>
        <v>0</v>
      </c>
      <c r="D1167" s="52">
        <f>SUM(D1168:D1172)</f>
        <v>0</v>
      </c>
      <c r="E1167" s="52">
        <f>E1169</f>
        <v>0</v>
      </c>
      <c r="F1167" s="52">
        <f>F1169</f>
        <v>0</v>
      </c>
      <c r="G1167" s="106"/>
      <c r="H1167" s="106"/>
      <c r="I1167" s="112"/>
      <c r="J1167" s="112"/>
    </row>
    <row r="1168" spans="1:10" s="62" customFormat="1" ht="15" customHeight="1" x14ac:dyDescent="0.2">
      <c r="A1168" s="114" t="s">
        <v>3</v>
      </c>
      <c r="B1168" s="115"/>
      <c r="C1168" s="52">
        <f>SUM(D1168:D1168)</f>
        <v>0</v>
      </c>
      <c r="D1168" s="52">
        <f>SUM(I1168:I1168)</f>
        <v>0</v>
      </c>
      <c r="E1168" s="52">
        <v>0</v>
      </c>
      <c r="F1168" s="52">
        <v>0</v>
      </c>
      <c r="G1168" s="106"/>
      <c r="H1168" s="106"/>
      <c r="I1168" s="112"/>
      <c r="J1168" s="112"/>
    </row>
    <row r="1169" spans="1:10" s="62" customFormat="1" ht="15" customHeight="1" x14ac:dyDescent="0.2">
      <c r="A1169" s="121" t="s">
        <v>10</v>
      </c>
      <c r="B1169" s="122"/>
      <c r="C1169" s="52">
        <v>0</v>
      </c>
      <c r="D1169" s="52">
        <v>0</v>
      </c>
      <c r="E1169" s="52">
        <v>0</v>
      </c>
      <c r="F1169" s="52">
        <v>0</v>
      </c>
      <c r="G1169" s="106"/>
      <c r="H1169" s="106"/>
      <c r="I1169" s="112"/>
      <c r="J1169" s="112"/>
    </row>
    <row r="1170" spans="1:10" s="62" customFormat="1" ht="15" customHeight="1" x14ac:dyDescent="0.2">
      <c r="A1170" s="114" t="s">
        <v>11</v>
      </c>
      <c r="B1170" s="123"/>
      <c r="C1170" s="52">
        <f>SUM(D1170:D1170)</f>
        <v>0</v>
      </c>
      <c r="D1170" s="52">
        <f t="shared" ref="D1170" si="217">SUM(I1170:I1170)</f>
        <v>0</v>
      </c>
      <c r="E1170" s="52">
        <v>0</v>
      </c>
      <c r="F1170" s="52">
        <v>0</v>
      </c>
      <c r="G1170" s="106"/>
      <c r="H1170" s="106"/>
      <c r="I1170" s="112"/>
      <c r="J1170" s="112"/>
    </row>
    <row r="1171" spans="1:10" s="62" customFormat="1" ht="15" customHeight="1" x14ac:dyDescent="0.2">
      <c r="A1171" s="114" t="s">
        <v>12</v>
      </c>
      <c r="B1171" s="115"/>
      <c r="C1171" s="52">
        <f>SUM(D1171:D1171)</f>
        <v>0</v>
      </c>
      <c r="D1171" s="52">
        <f>SUM(I1171:I1171)</f>
        <v>0</v>
      </c>
      <c r="E1171" s="52">
        <v>0</v>
      </c>
      <c r="F1171" s="52">
        <v>0</v>
      </c>
      <c r="G1171" s="106"/>
      <c r="H1171" s="106"/>
      <c r="I1171" s="112"/>
      <c r="J1171" s="112"/>
    </row>
    <row r="1172" spans="1:10" s="62" customFormat="1" ht="15" customHeight="1" x14ac:dyDescent="0.2">
      <c r="A1172" s="114" t="s">
        <v>389</v>
      </c>
      <c r="B1172" s="115"/>
      <c r="C1172" s="52">
        <f>SUM(D1172:D1172)</f>
        <v>0</v>
      </c>
      <c r="D1172" s="52">
        <f t="shared" ref="D1172" si="218">SUM(I1172:I1172)</f>
        <v>0</v>
      </c>
      <c r="E1172" s="52">
        <v>0</v>
      </c>
      <c r="F1172" s="52">
        <v>0</v>
      </c>
      <c r="G1172" s="107"/>
      <c r="H1172" s="107"/>
      <c r="I1172" s="113"/>
      <c r="J1172" s="113"/>
    </row>
    <row r="1173" spans="1:10" s="62" customFormat="1" ht="15" customHeight="1" x14ac:dyDescent="0.2">
      <c r="A1173" s="55" t="s">
        <v>406</v>
      </c>
      <c r="B1173" s="118" t="s">
        <v>407</v>
      </c>
      <c r="C1173" s="119"/>
      <c r="D1173" s="119"/>
      <c r="E1173" s="119"/>
      <c r="F1173" s="120"/>
      <c r="G1173" s="105" t="s">
        <v>549</v>
      </c>
      <c r="H1173" s="105" t="s">
        <v>633</v>
      </c>
      <c r="I1173" s="108">
        <v>2020</v>
      </c>
      <c r="J1173" s="111" t="s">
        <v>482</v>
      </c>
    </row>
    <row r="1174" spans="1:10" s="62" customFormat="1" ht="15" customHeight="1" x14ac:dyDescent="0.2">
      <c r="A1174" s="114" t="s">
        <v>13</v>
      </c>
      <c r="B1174" s="115"/>
      <c r="C1174" s="52">
        <f>C1176</f>
        <v>6112.8</v>
      </c>
      <c r="D1174" s="52">
        <f>SUM(D1175:D1179)</f>
        <v>2912.8</v>
      </c>
      <c r="E1174" s="52">
        <f>E1176</f>
        <v>1600</v>
      </c>
      <c r="F1174" s="52">
        <f>F1176</f>
        <v>1600</v>
      </c>
      <c r="G1174" s="106"/>
      <c r="H1174" s="106"/>
      <c r="I1174" s="109"/>
      <c r="J1174" s="112"/>
    </row>
    <row r="1175" spans="1:10" s="62" customFormat="1" ht="15" customHeight="1" x14ac:dyDescent="0.2">
      <c r="A1175" s="114" t="s">
        <v>3</v>
      </c>
      <c r="B1175" s="115"/>
      <c r="C1175" s="52">
        <f>SUM(D1175:D1175)</f>
        <v>0</v>
      </c>
      <c r="D1175" s="52">
        <f>SUM(I1175:I1175)</f>
        <v>0</v>
      </c>
      <c r="E1175" s="52">
        <v>0</v>
      </c>
      <c r="F1175" s="52">
        <v>0</v>
      </c>
      <c r="G1175" s="106"/>
      <c r="H1175" s="106"/>
      <c r="I1175" s="109"/>
      <c r="J1175" s="112"/>
    </row>
    <row r="1176" spans="1:10" s="62" customFormat="1" ht="15" customHeight="1" x14ac:dyDescent="0.2">
      <c r="A1176" s="121" t="s">
        <v>10</v>
      </c>
      <c r="B1176" s="122"/>
      <c r="C1176" s="52">
        <f>D1176+E1176+F1176</f>
        <v>6112.8</v>
      </c>
      <c r="D1176" s="52">
        <f>D1189+D1196</f>
        <v>2912.8</v>
      </c>
      <c r="E1176" s="52">
        <f>E1189+E1196</f>
        <v>1600</v>
      </c>
      <c r="F1176" s="52">
        <f>F1189+F1196</f>
        <v>1600</v>
      </c>
      <c r="G1176" s="106"/>
      <c r="H1176" s="106"/>
      <c r="I1176" s="109"/>
      <c r="J1176" s="112"/>
    </row>
    <row r="1177" spans="1:10" s="62" customFormat="1" ht="15" customHeight="1" x14ac:dyDescent="0.2">
      <c r="A1177" s="114" t="s">
        <v>11</v>
      </c>
      <c r="B1177" s="123"/>
      <c r="C1177" s="52">
        <f>SUM(D1177:D1177)</f>
        <v>0</v>
      </c>
      <c r="D1177" s="52">
        <f t="shared" ref="D1177" si="219">SUM(I1177:I1177)</f>
        <v>0</v>
      </c>
      <c r="E1177" s="52">
        <v>0</v>
      </c>
      <c r="F1177" s="52">
        <v>0</v>
      </c>
      <c r="G1177" s="106"/>
      <c r="H1177" s="106"/>
      <c r="I1177" s="109"/>
      <c r="J1177" s="112"/>
    </row>
    <row r="1178" spans="1:10" s="62" customFormat="1" ht="15" customHeight="1" x14ac:dyDescent="0.2">
      <c r="A1178" s="114" t="s">
        <v>12</v>
      </c>
      <c r="B1178" s="115"/>
      <c r="C1178" s="52">
        <f>SUM(D1178:D1178)</f>
        <v>0</v>
      </c>
      <c r="D1178" s="52">
        <f>SUM(I1178:I1178)</f>
        <v>0</v>
      </c>
      <c r="E1178" s="52">
        <v>0</v>
      </c>
      <c r="F1178" s="52">
        <v>0</v>
      </c>
      <c r="G1178" s="106"/>
      <c r="H1178" s="106"/>
      <c r="I1178" s="109"/>
      <c r="J1178" s="112"/>
    </row>
    <row r="1179" spans="1:10" s="62" customFormat="1" ht="15" customHeight="1" x14ac:dyDescent="0.2">
      <c r="A1179" s="114" t="s">
        <v>389</v>
      </c>
      <c r="B1179" s="115"/>
      <c r="C1179" s="52">
        <f>SUM(D1179:D1179)</f>
        <v>0</v>
      </c>
      <c r="D1179" s="52">
        <f t="shared" ref="D1179" si="220">SUM(I1179:I1179)</f>
        <v>0</v>
      </c>
      <c r="E1179" s="52">
        <v>0</v>
      </c>
      <c r="F1179" s="52">
        <v>0</v>
      </c>
      <c r="G1179" s="107"/>
      <c r="H1179" s="107"/>
      <c r="I1179" s="110"/>
      <c r="J1179" s="113"/>
    </row>
    <row r="1180" spans="1:10" s="62" customFormat="1" ht="1.5" hidden="1" customHeight="1" x14ac:dyDescent="0.2">
      <c r="A1180" s="53"/>
      <c r="B1180" s="53"/>
      <c r="C1180" s="53"/>
      <c r="D1180" s="53"/>
      <c r="E1180" s="53"/>
      <c r="F1180" s="53"/>
      <c r="G1180" s="53"/>
      <c r="H1180" s="53"/>
      <c r="I1180" s="53"/>
      <c r="J1180" s="53"/>
    </row>
    <row r="1181" spans="1:10" s="62" customFormat="1" ht="15" hidden="1" customHeight="1" x14ac:dyDescent="0.2">
      <c r="A1181" s="53"/>
      <c r="B1181" s="53"/>
      <c r="C1181" s="53"/>
      <c r="D1181" s="53"/>
      <c r="E1181" s="53"/>
      <c r="F1181" s="53"/>
      <c r="G1181" s="53"/>
      <c r="H1181" s="53"/>
      <c r="I1181" s="53"/>
      <c r="J1181" s="53"/>
    </row>
    <row r="1182" spans="1:10" s="62" customFormat="1" ht="15" hidden="1" customHeight="1" x14ac:dyDescent="0.2">
      <c r="A1182" s="53"/>
      <c r="B1182" s="53"/>
      <c r="C1182" s="53"/>
      <c r="D1182" s="53"/>
      <c r="E1182" s="53"/>
      <c r="F1182" s="53"/>
      <c r="G1182" s="53"/>
      <c r="H1182" s="53"/>
      <c r="I1182" s="53"/>
      <c r="J1182" s="53"/>
    </row>
    <row r="1183" spans="1:10" s="62" customFormat="1" ht="15" hidden="1" customHeight="1" x14ac:dyDescent="0.2">
      <c r="A1183" s="53"/>
      <c r="B1183" s="53"/>
      <c r="C1183" s="53"/>
      <c r="D1183" s="53"/>
      <c r="E1183" s="53"/>
      <c r="F1183" s="53"/>
      <c r="G1183" s="53"/>
      <c r="H1183" s="53"/>
      <c r="I1183" s="53"/>
      <c r="J1183" s="53"/>
    </row>
    <row r="1184" spans="1:10" s="62" customFormat="1" ht="15" hidden="1" customHeight="1" x14ac:dyDescent="0.2">
      <c r="A1184" s="53"/>
      <c r="B1184" s="53"/>
      <c r="C1184" s="53"/>
      <c r="D1184" s="53"/>
      <c r="E1184" s="53"/>
      <c r="F1184" s="53"/>
      <c r="G1184" s="53"/>
      <c r="H1184" s="53"/>
      <c r="I1184" s="53"/>
      <c r="J1184" s="53"/>
    </row>
    <row r="1185" spans="1:10" s="62" customFormat="1" ht="15" hidden="1" customHeight="1" x14ac:dyDescent="0.2">
      <c r="A1185" s="53"/>
      <c r="B1185" s="53"/>
      <c r="C1185" s="53"/>
      <c r="D1185" s="53"/>
      <c r="E1185" s="53"/>
      <c r="F1185" s="53"/>
      <c r="G1185" s="53"/>
      <c r="H1185" s="53"/>
      <c r="I1185" s="53"/>
      <c r="J1185" s="53"/>
    </row>
    <row r="1186" spans="1:10" s="62" customFormat="1" ht="27" customHeight="1" x14ac:dyDescent="0.2">
      <c r="A1186" s="52" t="s">
        <v>408</v>
      </c>
      <c r="B1186" s="102" t="s">
        <v>409</v>
      </c>
      <c r="C1186" s="103"/>
      <c r="D1186" s="103"/>
      <c r="E1186" s="103"/>
      <c r="F1186" s="104"/>
      <c r="G1186" s="105" t="s">
        <v>549</v>
      </c>
      <c r="H1186" s="105" t="s">
        <v>552</v>
      </c>
      <c r="I1186" s="111" t="s">
        <v>594</v>
      </c>
      <c r="J1186" s="111" t="s">
        <v>595</v>
      </c>
    </row>
    <row r="1187" spans="1:10" s="62" customFormat="1" ht="12.75" x14ac:dyDescent="0.2">
      <c r="A1187" s="114" t="s">
        <v>13</v>
      </c>
      <c r="B1187" s="115"/>
      <c r="C1187" s="52">
        <f>C1189</f>
        <v>5812.8</v>
      </c>
      <c r="D1187" s="52">
        <f>SUM(D1188:D1192)</f>
        <v>2812.8</v>
      </c>
      <c r="E1187" s="52">
        <f>E1189</f>
        <v>1500</v>
      </c>
      <c r="F1187" s="52">
        <f>F1189</f>
        <v>1500</v>
      </c>
      <c r="G1187" s="106"/>
      <c r="H1187" s="106"/>
      <c r="I1187" s="112"/>
      <c r="J1187" s="112"/>
    </row>
    <row r="1188" spans="1:10" s="62" customFormat="1" ht="12.75" x14ac:dyDescent="0.2">
      <c r="A1188" s="114" t="s">
        <v>3</v>
      </c>
      <c r="B1188" s="115"/>
      <c r="C1188" s="52">
        <f>SUM(D1188:D1188)</f>
        <v>0</v>
      </c>
      <c r="D1188" s="52">
        <f>SUM(I1188:I1188)</f>
        <v>0</v>
      </c>
      <c r="E1188" s="52">
        <v>0</v>
      </c>
      <c r="F1188" s="52">
        <v>0</v>
      </c>
      <c r="G1188" s="106"/>
      <c r="H1188" s="106"/>
      <c r="I1188" s="112"/>
      <c r="J1188" s="112"/>
    </row>
    <row r="1189" spans="1:10" s="62" customFormat="1" ht="12.75" x14ac:dyDescent="0.2">
      <c r="A1189" s="121" t="s">
        <v>10</v>
      </c>
      <c r="B1189" s="122"/>
      <c r="C1189" s="52">
        <f>D1189+E1189+F1189</f>
        <v>5812.8</v>
      </c>
      <c r="D1189" s="52">
        <v>2812.8</v>
      </c>
      <c r="E1189" s="52">
        <v>1500</v>
      </c>
      <c r="F1189" s="52">
        <v>1500</v>
      </c>
      <c r="G1189" s="106"/>
      <c r="H1189" s="106"/>
      <c r="I1189" s="112"/>
      <c r="J1189" s="112"/>
    </row>
    <row r="1190" spans="1:10" s="62" customFormat="1" ht="12.75" x14ac:dyDescent="0.2">
      <c r="A1190" s="114" t="s">
        <v>11</v>
      </c>
      <c r="B1190" s="123"/>
      <c r="C1190" s="52">
        <f>SUM(D1190:D1190)</f>
        <v>0</v>
      </c>
      <c r="D1190" s="52">
        <f t="shared" ref="D1190" si="221">SUM(I1190:I1190)</f>
        <v>0</v>
      </c>
      <c r="E1190" s="52">
        <v>0</v>
      </c>
      <c r="F1190" s="52">
        <v>0</v>
      </c>
      <c r="G1190" s="106"/>
      <c r="H1190" s="106"/>
      <c r="I1190" s="112"/>
      <c r="J1190" s="112"/>
    </row>
    <row r="1191" spans="1:10" s="62" customFormat="1" ht="12.75" x14ac:dyDescent="0.2">
      <c r="A1191" s="114" t="s">
        <v>12</v>
      </c>
      <c r="B1191" s="115"/>
      <c r="C1191" s="52">
        <f>SUM(D1191:D1191)</f>
        <v>0</v>
      </c>
      <c r="D1191" s="52">
        <f>SUM(I1191:I1191)</f>
        <v>0</v>
      </c>
      <c r="E1191" s="52">
        <v>0</v>
      </c>
      <c r="F1191" s="52">
        <v>0</v>
      </c>
      <c r="G1191" s="106"/>
      <c r="H1191" s="106"/>
      <c r="I1191" s="112"/>
      <c r="J1191" s="112"/>
    </row>
    <row r="1192" spans="1:10" s="62" customFormat="1" ht="12.75" x14ac:dyDescent="0.2">
      <c r="A1192" s="114" t="s">
        <v>389</v>
      </c>
      <c r="B1192" s="115"/>
      <c r="C1192" s="52">
        <f>SUM(D1192:D1192)</f>
        <v>0</v>
      </c>
      <c r="D1192" s="52">
        <f t="shared" ref="D1192" si="222">SUM(I1192:I1192)</f>
        <v>0</v>
      </c>
      <c r="E1192" s="52">
        <v>0</v>
      </c>
      <c r="F1192" s="52">
        <v>0</v>
      </c>
      <c r="G1192" s="107"/>
      <c r="H1192" s="107"/>
      <c r="I1192" s="113"/>
      <c r="J1192" s="113"/>
    </row>
    <row r="1193" spans="1:10" s="62" customFormat="1" ht="66.75" customHeight="1" x14ac:dyDescent="0.2">
      <c r="A1193" s="52" t="s">
        <v>410</v>
      </c>
      <c r="B1193" s="102" t="s">
        <v>553</v>
      </c>
      <c r="C1193" s="103"/>
      <c r="D1193" s="103"/>
      <c r="E1193" s="103"/>
      <c r="F1193" s="104"/>
      <c r="G1193" s="105" t="s">
        <v>549</v>
      </c>
      <c r="H1193" s="105" t="s">
        <v>554</v>
      </c>
      <c r="I1193" s="111" t="s">
        <v>594</v>
      </c>
      <c r="J1193" s="111" t="s">
        <v>595</v>
      </c>
    </row>
    <row r="1194" spans="1:10" s="62" customFormat="1" ht="15" customHeight="1" x14ac:dyDescent="0.2">
      <c r="A1194" s="114" t="s">
        <v>13</v>
      </c>
      <c r="B1194" s="115"/>
      <c r="C1194" s="52">
        <f>C1196</f>
        <v>0</v>
      </c>
      <c r="D1194" s="52">
        <f>SUM(D1195:D1199)</f>
        <v>100</v>
      </c>
      <c r="E1194" s="52">
        <f>E1196</f>
        <v>100</v>
      </c>
      <c r="F1194" s="52">
        <f>F1196</f>
        <v>100</v>
      </c>
      <c r="G1194" s="106"/>
      <c r="H1194" s="106"/>
      <c r="I1194" s="112"/>
      <c r="J1194" s="112"/>
    </row>
    <row r="1195" spans="1:10" s="62" customFormat="1" ht="15" customHeight="1" x14ac:dyDescent="0.2">
      <c r="A1195" s="114" t="s">
        <v>3</v>
      </c>
      <c r="B1195" s="115"/>
      <c r="C1195" s="52">
        <f>SUM(D1195:D1195)</f>
        <v>0</v>
      </c>
      <c r="D1195" s="52">
        <f>SUM(I1195:I1195)</f>
        <v>0</v>
      </c>
      <c r="E1195" s="52">
        <v>0</v>
      </c>
      <c r="F1195" s="52">
        <v>0</v>
      </c>
      <c r="G1195" s="106"/>
      <c r="H1195" s="106"/>
      <c r="I1195" s="112"/>
      <c r="J1195" s="112"/>
    </row>
    <row r="1196" spans="1:10" s="62" customFormat="1" ht="15" customHeight="1" x14ac:dyDescent="0.2">
      <c r="A1196" s="121" t="s">
        <v>10</v>
      </c>
      <c r="B1196" s="122"/>
      <c r="C1196" s="52">
        <v>0</v>
      </c>
      <c r="D1196" s="52">
        <v>100</v>
      </c>
      <c r="E1196" s="52">
        <v>100</v>
      </c>
      <c r="F1196" s="52">
        <v>100</v>
      </c>
      <c r="G1196" s="106"/>
      <c r="H1196" s="106"/>
      <c r="I1196" s="112"/>
      <c r="J1196" s="112"/>
    </row>
    <row r="1197" spans="1:10" s="62" customFormat="1" ht="15" customHeight="1" x14ac:dyDescent="0.2">
      <c r="A1197" s="114" t="s">
        <v>11</v>
      </c>
      <c r="B1197" s="123"/>
      <c r="C1197" s="52">
        <f>SUM(D1197:D1197)</f>
        <v>0</v>
      </c>
      <c r="D1197" s="52">
        <f t="shared" ref="D1197" si="223">SUM(I1197:I1197)</f>
        <v>0</v>
      </c>
      <c r="E1197" s="52">
        <v>0</v>
      </c>
      <c r="F1197" s="52">
        <v>0</v>
      </c>
      <c r="G1197" s="106"/>
      <c r="H1197" s="106"/>
      <c r="I1197" s="112"/>
      <c r="J1197" s="112"/>
    </row>
    <row r="1198" spans="1:10" s="62" customFormat="1" ht="15" customHeight="1" x14ac:dyDescent="0.2">
      <c r="A1198" s="114" t="s">
        <v>12</v>
      </c>
      <c r="B1198" s="115"/>
      <c r="C1198" s="52">
        <f>SUM(D1198:D1198)</f>
        <v>0</v>
      </c>
      <c r="D1198" s="52">
        <f>SUM(I1198:I1198)</f>
        <v>0</v>
      </c>
      <c r="E1198" s="52">
        <v>0</v>
      </c>
      <c r="F1198" s="52">
        <v>0</v>
      </c>
      <c r="G1198" s="106"/>
      <c r="H1198" s="106"/>
      <c r="I1198" s="112"/>
      <c r="J1198" s="112"/>
    </row>
    <row r="1199" spans="1:10" s="62" customFormat="1" ht="15" customHeight="1" x14ac:dyDescent="0.2">
      <c r="A1199" s="114" t="s">
        <v>389</v>
      </c>
      <c r="B1199" s="115"/>
      <c r="C1199" s="52">
        <f>SUM(D1199:D1199)</f>
        <v>0</v>
      </c>
      <c r="D1199" s="52">
        <f t="shared" ref="D1199" si="224">SUM(I1199:I1199)</f>
        <v>0</v>
      </c>
      <c r="E1199" s="52">
        <v>0</v>
      </c>
      <c r="F1199" s="52">
        <v>0</v>
      </c>
      <c r="G1199" s="107"/>
      <c r="H1199" s="107"/>
      <c r="I1199" s="113"/>
      <c r="J1199" s="113"/>
    </row>
    <row r="1200" spans="1:10" s="62" customFormat="1" ht="42" customHeight="1" x14ac:dyDescent="0.2">
      <c r="A1200" s="52" t="s">
        <v>411</v>
      </c>
      <c r="B1200" s="102" t="s">
        <v>413</v>
      </c>
      <c r="C1200" s="103"/>
      <c r="D1200" s="103"/>
      <c r="E1200" s="103"/>
      <c r="F1200" s="104"/>
      <c r="G1200" s="105" t="s">
        <v>549</v>
      </c>
      <c r="H1200" s="105" t="s">
        <v>310</v>
      </c>
      <c r="I1200" s="124" t="s">
        <v>310</v>
      </c>
      <c r="J1200" s="124" t="s">
        <v>310</v>
      </c>
    </row>
    <row r="1201" spans="1:10" s="62" customFormat="1" ht="15" customHeight="1" x14ac:dyDescent="0.2">
      <c r="A1201" s="114" t="s">
        <v>13</v>
      </c>
      <c r="B1201" s="115"/>
      <c r="C1201" s="52">
        <f>C1203</f>
        <v>0</v>
      </c>
      <c r="D1201" s="52">
        <f>SUM(D1202:D1206)</f>
        <v>0</v>
      </c>
      <c r="E1201" s="52">
        <f>E1203</f>
        <v>0</v>
      </c>
      <c r="F1201" s="52">
        <f>F1203</f>
        <v>0</v>
      </c>
      <c r="G1201" s="106"/>
      <c r="H1201" s="106"/>
      <c r="I1201" s="125"/>
      <c r="J1201" s="125"/>
    </row>
    <row r="1202" spans="1:10" s="62" customFormat="1" ht="15" customHeight="1" x14ac:dyDescent="0.2">
      <c r="A1202" s="114" t="s">
        <v>3</v>
      </c>
      <c r="B1202" s="115"/>
      <c r="C1202" s="52">
        <f>SUM(D1202:D1202)</f>
        <v>0</v>
      </c>
      <c r="D1202" s="52">
        <f>SUM(I1202:I1202)</f>
        <v>0</v>
      </c>
      <c r="E1202" s="52">
        <v>0</v>
      </c>
      <c r="F1202" s="52">
        <v>0</v>
      </c>
      <c r="G1202" s="106"/>
      <c r="H1202" s="106"/>
      <c r="I1202" s="125"/>
      <c r="J1202" s="125"/>
    </row>
    <row r="1203" spans="1:10" s="62" customFormat="1" ht="15" customHeight="1" x14ac:dyDescent="0.2">
      <c r="A1203" s="121" t="s">
        <v>10</v>
      </c>
      <c r="B1203" s="122"/>
      <c r="C1203" s="52">
        <v>0</v>
      </c>
      <c r="D1203" s="52">
        <v>0</v>
      </c>
      <c r="E1203" s="52">
        <v>0</v>
      </c>
      <c r="F1203" s="52">
        <v>0</v>
      </c>
      <c r="G1203" s="106"/>
      <c r="H1203" s="106"/>
      <c r="I1203" s="125"/>
      <c r="J1203" s="125"/>
    </row>
    <row r="1204" spans="1:10" s="62" customFormat="1" ht="15" customHeight="1" x14ac:dyDescent="0.2">
      <c r="A1204" s="114" t="s">
        <v>11</v>
      </c>
      <c r="B1204" s="123"/>
      <c r="C1204" s="52">
        <f>SUM(D1204:D1204)</f>
        <v>0</v>
      </c>
      <c r="D1204" s="52">
        <f t="shared" ref="D1204" si="225">SUM(I1204:I1204)</f>
        <v>0</v>
      </c>
      <c r="E1204" s="52">
        <v>0</v>
      </c>
      <c r="F1204" s="52">
        <v>0</v>
      </c>
      <c r="G1204" s="106"/>
      <c r="H1204" s="106"/>
      <c r="I1204" s="125"/>
      <c r="J1204" s="125"/>
    </row>
    <row r="1205" spans="1:10" s="62" customFormat="1" ht="15" customHeight="1" x14ac:dyDescent="0.2">
      <c r="A1205" s="114" t="s">
        <v>12</v>
      </c>
      <c r="B1205" s="115"/>
      <c r="C1205" s="52">
        <f>SUM(D1205:D1205)</f>
        <v>0</v>
      </c>
      <c r="D1205" s="52">
        <f>SUM(I1205:I1205)</f>
        <v>0</v>
      </c>
      <c r="E1205" s="52">
        <v>0</v>
      </c>
      <c r="F1205" s="52">
        <v>0</v>
      </c>
      <c r="G1205" s="106"/>
      <c r="H1205" s="106"/>
      <c r="I1205" s="125"/>
      <c r="J1205" s="125"/>
    </row>
    <row r="1206" spans="1:10" s="62" customFormat="1" ht="15" customHeight="1" x14ac:dyDescent="0.2">
      <c r="A1206" s="114" t="s">
        <v>389</v>
      </c>
      <c r="B1206" s="115"/>
      <c r="C1206" s="52">
        <f>SUM(D1206:D1206)</f>
        <v>0</v>
      </c>
      <c r="D1206" s="52">
        <f t="shared" ref="D1206" si="226">SUM(I1206:I1206)</f>
        <v>0</v>
      </c>
      <c r="E1206" s="52">
        <v>0</v>
      </c>
      <c r="F1206" s="52">
        <v>0</v>
      </c>
      <c r="G1206" s="107"/>
      <c r="H1206" s="107"/>
      <c r="I1206" s="126"/>
      <c r="J1206" s="126"/>
    </row>
    <row r="1207" spans="1:10" s="62" customFormat="1" ht="35.25" customHeight="1" x14ac:dyDescent="0.2">
      <c r="A1207" s="52" t="s">
        <v>412</v>
      </c>
      <c r="B1207" s="102" t="s">
        <v>414</v>
      </c>
      <c r="C1207" s="103"/>
      <c r="D1207" s="103"/>
      <c r="E1207" s="103"/>
      <c r="F1207" s="104"/>
      <c r="G1207" s="105" t="s">
        <v>549</v>
      </c>
      <c r="H1207" s="105" t="s">
        <v>310</v>
      </c>
      <c r="I1207" s="124" t="s">
        <v>310</v>
      </c>
      <c r="J1207" s="124" t="s">
        <v>310</v>
      </c>
    </row>
    <row r="1208" spans="1:10" s="62" customFormat="1" ht="15" customHeight="1" x14ac:dyDescent="0.2">
      <c r="A1208" s="114" t="s">
        <v>13</v>
      </c>
      <c r="B1208" s="115"/>
      <c r="C1208" s="52">
        <f>C1210</f>
        <v>0</v>
      </c>
      <c r="D1208" s="52">
        <f>SUM(D1209:D1213)</f>
        <v>0</v>
      </c>
      <c r="E1208" s="52">
        <f>E1210</f>
        <v>0</v>
      </c>
      <c r="F1208" s="52">
        <f>F1210</f>
        <v>0</v>
      </c>
      <c r="G1208" s="106"/>
      <c r="H1208" s="106"/>
      <c r="I1208" s="125"/>
      <c r="J1208" s="125"/>
    </row>
    <row r="1209" spans="1:10" s="62" customFormat="1" ht="15" customHeight="1" x14ac:dyDescent="0.2">
      <c r="A1209" s="114" t="s">
        <v>3</v>
      </c>
      <c r="B1209" s="115"/>
      <c r="C1209" s="52">
        <f>SUM(D1209:D1209)</f>
        <v>0</v>
      </c>
      <c r="D1209" s="52">
        <f>SUM(I1209:I1209)</f>
        <v>0</v>
      </c>
      <c r="E1209" s="52">
        <v>0</v>
      </c>
      <c r="F1209" s="52">
        <v>0</v>
      </c>
      <c r="G1209" s="106"/>
      <c r="H1209" s="106"/>
      <c r="I1209" s="125"/>
      <c r="J1209" s="125"/>
    </row>
    <row r="1210" spans="1:10" s="62" customFormat="1" ht="15" customHeight="1" x14ac:dyDescent="0.2">
      <c r="A1210" s="121" t="s">
        <v>10</v>
      </c>
      <c r="B1210" s="122"/>
      <c r="C1210" s="52">
        <v>0</v>
      </c>
      <c r="D1210" s="52">
        <v>0</v>
      </c>
      <c r="E1210" s="52">
        <v>0</v>
      </c>
      <c r="F1210" s="52">
        <v>0</v>
      </c>
      <c r="G1210" s="106"/>
      <c r="H1210" s="106"/>
      <c r="I1210" s="125"/>
      <c r="J1210" s="125"/>
    </row>
    <row r="1211" spans="1:10" s="62" customFormat="1" ht="15" customHeight="1" x14ac:dyDescent="0.2">
      <c r="A1211" s="114" t="s">
        <v>11</v>
      </c>
      <c r="B1211" s="123"/>
      <c r="C1211" s="52">
        <f>SUM(D1211:D1211)</f>
        <v>0</v>
      </c>
      <c r="D1211" s="52">
        <f t="shared" ref="D1211" si="227">SUM(I1211:I1211)</f>
        <v>0</v>
      </c>
      <c r="E1211" s="52">
        <v>0</v>
      </c>
      <c r="F1211" s="52">
        <v>0</v>
      </c>
      <c r="G1211" s="106"/>
      <c r="H1211" s="106"/>
      <c r="I1211" s="125"/>
      <c r="J1211" s="125"/>
    </row>
    <row r="1212" spans="1:10" s="62" customFormat="1" ht="15" customHeight="1" x14ac:dyDescent="0.2">
      <c r="A1212" s="114" t="s">
        <v>12</v>
      </c>
      <c r="B1212" s="115"/>
      <c r="C1212" s="52">
        <f>SUM(D1212:D1212)</f>
        <v>0</v>
      </c>
      <c r="D1212" s="52">
        <f>SUM(I1212:I1212)</f>
        <v>0</v>
      </c>
      <c r="E1212" s="52">
        <v>0</v>
      </c>
      <c r="F1212" s="52">
        <v>0</v>
      </c>
      <c r="G1212" s="106"/>
      <c r="H1212" s="106"/>
      <c r="I1212" s="125"/>
      <c r="J1212" s="125"/>
    </row>
    <row r="1213" spans="1:10" s="62" customFormat="1" ht="15" customHeight="1" x14ac:dyDescent="0.2">
      <c r="A1213" s="114" t="s">
        <v>389</v>
      </c>
      <c r="B1213" s="115"/>
      <c r="C1213" s="52">
        <f>SUM(D1213:D1213)</f>
        <v>0</v>
      </c>
      <c r="D1213" s="52">
        <f t="shared" ref="D1213" si="228">SUM(I1213:I1213)</f>
        <v>0</v>
      </c>
      <c r="E1213" s="52">
        <v>0</v>
      </c>
      <c r="F1213" s="52">
        <v>0</v>
      </c>
      <c r="G1213" s="107"/>
      <c r="H1213" s="107"/>
      <c r="I1213" s="126"/>
      <c r="J1213" s="126"/>
    </row>
    <row r="1214" spans="1:10" s="62" customFormat="1" ht="33.75" customHeight="1" x14ac:dyDescent="0.2">
      <c r="A1214" s="55" t="s">
        <v>415</v>
      </c>
      <c r="B1214" s="118" t="s">
        <v>634</v>
      </c>
      <c r="C1214" s="119"/>
      <c r="D1214" s="119"/>
      <c r="E1214" s="119"/>
      <c r="F1214" s="120"/>
      <c r="G1214" s="105" t="s">
        <v>549</v>
      </c>
      <c r="H1214" s="105" t="s">
        <v>635</v>
      </c>
      <c r="I1214" s="108">
        <v>2020</v>
      </c>
      <c r="J1214" s="111" t="s">
        <v>482</v>
      </c>
    </row>
    <row r="1215" spans="1:10" s="62" customFormat="1" ht="21.75" customHeight="1" x14ac:dyDescent="0.2">
      <c r="A1215" s="114" t="s">
        <v>13</v>
      </c>
      <c r="B1215" s="115"/>
      <c r="C1215" s="52">
        <f>C1217</f>
        <v>4680.3999999999996</v>
      </c>
      <c r="D1215" s="52">
        <f>SUM(D1216:D1220)</f>
        <v>1908</v>
      </c>
      <c r="E1215" s="52">
        <f>E1217</f>
        <v>1345.1</v>
      </c>
      <c r="F1215" s="52">
        <f>F1217</f>
        <v>1427.3</v>
      </c>
      <c r="G1215" s="106"/>
      <c r="H1215" s="106"/>
      <c r="I1215" s="109"/>
      <c r="J1215" s="112"/>
    </row>
    <row r="1216" spans="1:10" s="62" customFormat="1" ht="21.75" customHeight="1" x14ac:dyDescent="0.2">
      <c r="A1216" s="114" t="s">
        <v>3</v>
      </c>
      <c r="B1216" s="115"/>
      <c r="C1216" s="52">
        <f>SUM(D1216:D1216)</f>
        <v>0</v>
      </c>
      <c r="D1216" s="52">
        <f>SUM(I1216:I1216)</f>
        <v>0</v>
      </c>
      <c r="E1216" s="52">
        <v>0</v>
      </c>
      <c r="F1216" s="52">
        <v>0</v>
      </c>
      <c r="G1216" s="106"/>
      <c r="H1216" s="106"/>
      <c r="I1216" s="109"/>
      <c r="J1216" s="112"/>
    </row>
    <row r="1217" spans="1:10" s="62" customFormat="1" ht="21.75" customHeight="1" x14ac:dyDescent="0.2">
      <c r="A1217" s="121" t="s">
        <v>10</v>
      </c>
      <c r="B1217" s="122"/>
      <c r="C1217" s="52">
        <f>D1217+E1217+F1217</f>
        <v>4680.3999999999996</v>
      </c>
      <c r="D1217" s="52">
        <f>D1224+D1231+D1238+D1245+D1252+D1259+D1266+D1273</f>
        <v>1908</v>
      </c>
      <c r="E1217" s="52">
        <f>E1224+E1231+E1238</f>
        <v>1345.1</v>
      </c>
      <c r="F1217" s="52">
        <f>F1224+F1231+F1238</f>
        <v>1427.3</v>
      </c>
      <c r="G1217" s="106"/>
      <c r="H1217" s="106"/>
      <c r="I1217" s="109"/>
      <c r="J1217" s="112"/>
    </row>
    <row r="1218" spans="1:10" s="62" customFormat="1" ht="21.75" customHeight="1" x14ac:dyDescent="0.2">
      <c r="A1218" s="114" t="s">
        <v>11</v>
      </c>
      <c r="B1218" s="123"/>
      <c r="C1218" s="52">
        <f>SUM(D1218:D1218)</f>
        <v>0</v>
      </c>
      <c r="D1218" s="52">
        <f t="shared" ref="D1218" si="229">SUM(I1218:I1218)</f>
        <v>0</v>
      </c>
      <c r="E1218" s="52">
        <v>0</v>
      </c>
      <c r="F1218" s="52">
        <v>0</v>
      </c>
      <c r="G1218" s="106"/>
      <c r="H1218" s="106"/>
      <c r="I1218" s="109"/>
      <c r="J1218" s="112"/>
    </row>
    <row r="1219" spans="1:10" s="62" customFormat="1" ht="21.75" customHeight="1" x14ac:dyDescent="0.2">
      <c r="A1219" s="114" t="s">
        <v>12</v>
      </c>
      <c r="B1219" s="115"/>
      <c r="C1219" s="52">
        <f>SUM(D1219:D1219)</f>
        <v>0</v>
      </c>
      <c r="D1219" s="52">
        <f>SUM(I1219:I1219)</f>
        <v>0</v>
      </c>
      <c r="E1219" s="52">
        <v>0</v>
      </c>
      <c r="F1219" s="52">
        <v>0</v>
      </c>
      <c r="G1219" s="106"/>
      <c r="H1219" s="106"/>
      <c r="I1219" s="109"/>
      <c r="J1219" s="112"/>
    </row>
    <row r="1220" spans="1:10" s="62" customFormat="1" ht="21.75" customHeight="1" x14ac:dyDescent="0.2">
      <c r="A1220" s="114" t="s">
        <v>389</v>
      </c>
      <c r="B1220" s="115"/>
      <c r="C1220" s="52">
        <f>SUM(D1220:D1220)</f>
        <v>0</v>
      </c>
      <c r="D1220" s="52">
        <f t="shared" ref="D1220" si="230">SUM(I1220:I1220)</f>
        <v>0</v>
      </c>
      <c r="E1220" s="52">
        <v>0</v>
      </c>
      <c r="F1220" s="52">
        <v>0</v>
      </c>
      <c r="G1220" s="107"/>
      <c r="H1220" s="107"/>
      <c r="I1220" s="110"/>
      <c r="J1220" s="113"/>
    </row>
    <row r="1221" spans="1:10" s="62" customFormat="1" ht="33.75" customHeight="1" x14ac:dyDescent="0.2">
      <c r="A1221" s="52" t="s">
        <v>416</v>
      </c>
      <c r="B1221" s="102" t="s">
        <v>417</v>
      </c>
      <c r="C1221" s="103"/>
      <c r="D1221" s="103"/>
      <c r="E1221" s="103"/>
      <c r="F1221" s="104"/>
      <c r="G1221" s="105" t="s">
        <v>598</v>
      </c>
      <c r="H1221" s="105" t="s">
        <v>643</v>
      </c>
      <c r="I1221" s="124" t="s">
        <v>594</v>
      </c>
      <c r="J1221" s="124" t="s">
        <v>595</v>
      </c>
    </row>
    <row r="1222" spans="1:10" s="62" customFormat="1" ht="15" customHeight="1" x14ac:dyDescent="0.2">
      <c r="A1222" s="114" t="s">
        <v>13</v>
      </c>
      <c r="B1222" s="115"/>
      <c r="C1222" s="52">
        <f>C1224</f>
        <v>3000</v>
      </c>
      <c r="D1222" s="52">
        <f>SUM(D1223:D1227)</f>
        <v>1000</v>
      </c>
      <c r="E1222" s="52">
        <f>E1224</f>
        <v>1000</v>
      </c>
      <c r="F1222" s="52">
        <f>F1224</f>
        <v>1000</v>
      </c>
      <c r="G1222" s="106"/>
      <c r="H1222" s="106"/>
      <c r="I1222" s="125"/>
      <c r="J1222" s="125"/>
    </row>
    <row r="1223" spans="1:10" s="62" customFormat="1" ht="15" customHeight="1" x14ac:dyDescent="0.2">
      <c r="A1223" s="114" t="s">
        <v>3</v>
      </c>
      <c r="B1223" s="115"/>
      <c r="C1223" s="52">
        <f>SUM(D1223:D1223)</f>
        <v>0</v>
      </c>
      <c r="D1223" s="52">
        <f>SUM(I1223:I1223)</f>
        <v>0</v>
      </c>
      <c r="E1223" s="52">
        <v>0</v>
      </c>
      <c r="F1223" s="52">
        <v>0</v>
      </c>
      <c r="G1223" s="106"/>
      <c r="H1223" s="106"/>
      <c r="I1223" s="125"/>
      <c r="J1223" s="125"/>
    </row>
    <row r="1224" spans="1:10" s="62" customFormat="1" ht="15" customHeight="1" x14ac:dyDescent="0.2">
      <c r="A1224" s="121" t="s">
        <v>10</v>
      </c>
      <c r="B1224" s="122"/>
      <c r="C1224" s="52">
        <v>3000</v>
      </c>
      <c r="D1224" s="52">
        <v>1000</v>
      </c>
      <c r="E1224" s="52">
        <v>1000</v>
      </c>
      <c r="F1224" s="52">
        <v>1000</v>
      </c>
      <c r="G1224" s="106"/>
      <c r="H1224" s="106"/>
      <c r="I1224" s="125"/>
      <c r="J1224" s="125"/>
    </row>
    <row r="1225" spans="1:10" s="62" customFormat="1" ht="15" customHeight="1" x14ac:dyDescent="0.2">
      <c r="A1225" s="114" t="s">
        <v>11</v>
      </c>
      <c r="B1225" s="123"/>
      <c r="C1225" s="52">
        <f>SUM(D1225:D1225)</f>
        <v>0</v>
      </c>
      <c r="D1225" s="52">
        <f t="shared" ref="D1225" si="231">SUM(I1225:I1225)</f>
        <v>0</v>
      </c>
      <c r="E1225" s="52">
        <v>0</v>
      </c>
      <c r="F1225" s="52">
        <v>0</v>
      </c>
      <c r="G1225" s="106"/>
      <c r="H1225" s="106"/>
      <c r="I1225" s="125"/>
      <c r="J1225" s="125"/>
    </row>
    <row r="1226" spans="1:10" s="62" customFormat="1" ht="15" customHeight="1" x14ac:dyDescent="0.2">
      <c r="A1226" s="114" t="s">
        <v>12</v>
      </c>
      <c r="B1226" s="115"/>
      <c r="C1226" s="52">
        <f>SUM(D1226:D1226)</f>
        <v>0</v>
      </c>
      <c r="D1226" s="52">
        <f>SUM(I1226:I1226)</f>
        <v>0</v>
      </c>
      <c r="E1226" s="52">
        <v>0</v>
      </c>
      <c r="F1226" s="52">
        <v>0</v>
      </c>
      <c r="G1226" s="106"/>
      <c r="H1226" s="106"/>
      <c r="I1226" s="125"/>
      <c r="J1226" s="125"/>
    </row>
    <row r="1227" spans="1:10" s="62" customFormat="1" ht="15" customHeight="1" x14ac:dyDescent="0.2">
      <c r="A1227" s="114" t="s">
        <v>389</v>
      </c>
      <c r="B1227" s="115"/>
      <c r="C1227" s="52">
        <f>SUM(D1227:D1227)</f>
        <v>0</v>
      </c>
      <c r="D1227" s="52">
        <f t="shared" ref="D1227" si="232">SUM(I1227:I1227)</f>
        <v>0</v>
      </c>
      <c r="E1227" s="52">
        <v>0</v>
      </c>
      <c r="F1227" s="52">
        <v>0</v>
      </c>
      <c r="G1227" s="107"/>
      <c r="H1227" s="107"/>
      <c r="I1227" s="126"/>
      <c r="J1227" s="126"/>
    </row>
    <row r="1228" spans="1:10" s="62" customFormat="1" ht="33" customHeight="1" x14ac:dyDescent="0.2">
      <c r="A1228" s="52" t="s">
        <v>418</v>
      </c>
      <c r="B1228" s="102" t="s">
        <v>419</v>
      </c>
      <c r="C1228" s="103"/>
      <c r="D1228" s="103"/>
      <c r="E1228" s="103"/>
      <c r="F1228" s="104"/>
      <c r="G1228" s="105" t="s">
        <v>549</v>
      </c>
      <c r="H1228" s="105" t="s">
        <v>555</v>
      </c>
      <c r="I1228" s="124" t="s">
        <v>594</v>
      </c>
      <c r="J1228" s="124" t="s">
        <v>595</v>
      </c>
    </row>
    <row r="1229" spans="1:10" s="62" customFormat="1" ht="15" customHeight="1" x14ac:dyDescent="0.2">
      <c r="A1229" s="114" t="s">
        <v>13</v>
      </c>
      <c r="B1229" s="115"/>
      <c r="C1229" s="52">
        <f>C1231</f>
        <v>1030.4000000000001</v>
      </c>
      <c r="D1229" s="52">
        <f>SUM(D1230:D1234)</f>
        <v>258</v>
      </c>
      <c r="E1229" s="52">
        <f>E1231</f>
        <v>345.1</v>
      </c>
      <c r="F1229" s="52">
        <f>F1231</f>
        <v>427.3</v>
      </c>
      <c r="G1229" s="106"/>
      <c r="H1229" s="106"/>
      <c r="I1229" s="125"/>
      <c r="J1229" s="125"/>
    </row>
    <row r="1230" spans="1:10" s="62" customFormat="1" ht="15" customHeight="1" x14ac:dyDescent="0.2">
      <c r="A1230" s="114" t="s">
        <v>3</v>
      </c>
      <c r="B1230" s="115"/>
      <c r="C1230" s="52">
        <f>SUM(D1230:D1230)</f>
        <v>0</v>
      </c>
      <c r="D1230" s="52">
        <f>SUM(I1230:I1230)</f>
        <v>0</v>
      </c>
      <c r="E1230" s="52">
        <v>0</v>
      </c>
      <c r="F1230" s="52">
        <v>0</v>
      </c>
      <c r="G1230" s="106"/>
      <c r="H1230" s="106"/>
      <c r="I1230" s="125"/>
      <c r="J1230" s="125"/>
    </row>
    <row r="1231" spans="1:10" s="62" customFormat="1" ht="15" customHeight="1" x14ac:dyDescent="0.2">
      <c r="A1231" s="121" t="s">
        <v>10</v>
      </c>
      <c r="B1231" s="122"/>
      <c r="C1231" s="52">
        <f>D1231+E1231+F1231</f>
        <v>1030.4000000000001</v>
      </c>
      <c r="D1231" s="52">
        <v>258</v>
      </c>
      <c r="E1231" s="52">
        <v>345.1</v>
      </c>
      <c r="F1231" s="52">
        <v>427.3</v>
      </c>
      <c r="G1231" s="106"/>
      <c r="H1231" s="106"/>
      <c r="I1231" s="125"/>
      <c r="J1231" s="125"/>
    </row>
    <row r="1232" spans="1:10" s="62" customFormat="1" ht="15" customHeight="1" x14ac:dyDescent="0.2">
      <c r="A1232" s="114" t="s">
        <v>11</v>
      </c>
      <c r="B1232" s="123"/>
      <c r="C1232" s="52">
        <f>SUM(D1232:D1232)</f>
        <v>0</v>
      </c>
      <c r="D1232" s="52">
        <f t="shared" ref="D1232" si="233">SUM(I1232:I1232)</f>
        <v>0</v>
      </c>
      <c r="E1232" s="52">
        <v>0</v>
      </c>
      <c r="F1232" s="52">
        <v>0</v>
      </c>
      <c r="G1232" s="106"/>
      <c r="H1232" s="106"/>
      <c r="I1232" s="125"/>
      <c r="J1232" s="125"/>
    </row>
    <row r="1233" spans="1:10" s="62" customFormat="1" ht="15" customHeight="1" x14ac:dyDescent="0.2">
      <c r="A1233" s="114" t="s">
        <v>12</v>
      </c>
      <c r="B1233" s="115"/>
      <c r="C1233" s="52">
        <f>SUM(D1233:D1233)</f>
        <v>0</v>
      </c>
      <c r="D1233" s="52">
        <f>SUM(I1233:I1233)</f>
        <v>0</v>
      </c>
      <c r="E1233" s="52">
        <v>0</v>
      </c>
      <c r="F1233" s="52">
        <v>0</v>
      </c>
      <c r="G1233" s="106"/>
      <c r="H1233" s="106"/>
      <c r="I1233" s="125"/>
      <c r="J1233" s="125"/>
    </row>
    <row r="1234" spans="1:10" s="62" customFormat="1" ht="15" customHeight="1" x14ac:dyDescent="0.2">
      <c r="A1234" s="114" t="s">
        <v>389</v>
      </c>
      <c r="B1234" s="115"/>
      <c r="C1234" s="52">
        <f>SUM(D1234:D1234)</f>
        <v>0</v>
      </c>
      <c r="D1234" s="52">
        <f t="shared" ref="D1234" si="234">SUM(I1234:I1234)</f>
        <v>0</v>
      </c>
      <c r="E1234" s="52">
        <v>0</v>
      </c>
      <c r="F1234" s="52">
        <v>0</v>
      </c>
      <c r="G1234" s="107"/>
      <c r="H1234" s="107"/>
      <c r="I1234" s="126"/>
      <c r="J1234" s="126"/>
    </row>
    <row r="1235" spans="1:10" s="62" customFormat="1" ht="36" customHeight="1" x14ac:dyDescent="0.2">
      <c r="A1235" s="52" t="s">
        <v>420</v>
      </c>
      <c r="B1235" s="102" t="s">
        <v>421</v>
      </c>
      <c r="C1235" s="103"/>
      <c r="D1235" s="103"/>
      <c r="E1235" s="103"/>
      <c r="F1235" s="104"/>
      <c r="G1235" s="105" t="s">
        <v>549</v>
      </c>
      <c r="H1235" s="105" t="s">
        <v>310</v>
      </c>
      <c r="I1235" s="108" t="s">
        <v>310</v>
      </c>
      <c r="J1235" s="111" t="s">
        <v>310</v>
      </c>
    </row>
    <row r="1236" spans="1:10" s="62" customFormat="1" ht="15" customHeight="1" x14ac:dyDescent="0.2">
      <c r="A1236" s="114" t="s">
        <v>13</v>
      </c>
      <c r="B1236" s="115"/>
      <c r="C1236" s="52">
        <f>C1238</f>
        <v>0</v>
      </c>
      <c r="D1236" s="52">
        <f>SUM(D1237:D1241)</f>
        <v>0</v>
      </c>
      <c r="E1236" s="52">
        <f>E1238</f>
        <v>0</v>
      </c>
      <c r="F1236" s="52">
        <f>F1238</f>
        <v>0</v>
      </c>
      <c r="G1236" s="106"/>
      <c r="H1236" s="106"/>
      <c r="I1236" s="109"/>
      <c r="J1236" s="112"/>
    </row>
    <row r="1237" spans="1:10" s="62" customFormat="1" ht="15" customHeight="1" x14ac:dyDescent="0.2">
      <c r="A1237" s="114" t="s">
        <v>3</v>
      </c>
      <c r="B1237" s="115"/>
      <c r="C1237" s="52">
        <f>SUM(D1237:D1237)</f>
        <v>0</v>
      </c>
      <c r="D1237" s="52">
        <f>SUM(I1237:I1237)</f>
        <v>0</v>
      </c>
      <c r="E1237" s="52">
        <v>0</v>
      </c>
      <c r="F1237" s="52">
        <v>0</v>
      </c>
      <c r="G1237" s="106"/>
      <c r="H1237" s="106"/>
      <c r="I1237" s="109"/>
      <c r="J1237" s="112"/>
    </row>
    <row r="1238" spans="1:10" s="62" customFormat="1" ht="15" customHeight="1" x14ac:dyDescent="0.2">
      <c r="A1238" s="121" t="s">
        <v>10</v>
      </c>
      <c r="B1238" s="122"/>
      <c r="C1238" s="52">
        <v>0</v>
      </c>
      <c r="D1238" s="52">
        <v>0</v>
      </c>
      <c r="E1238" s="52">
        <v>0</v>
      </c>
      <c r="F1238" s="52">
        <v>0</v>
      </c>
      <c r="G1238" s="106"/>
      <c r="H1238" s="106"/>
      <c r="I1238" s="109"/>
      <c r="J1238" s="112"/>
    </row>
    <row r="1239" spans="1:10" s="62" customFormat="1" ht="15" customHeight="1" x14ac:dyDescent="0.2">
      <c r="A1239" s="114" t="s">
        <v>11</v>
      </c>
      <c r="B1239" s="123"/>
      <c r="C1239" s="52">
        <f>SUM(D1239:D1239)</f>
        <v>0</v>
      </c>
      <c r="D1239" s="52">
        <f t="shared" ref="D1239" si="235">SUM(I1239:I1239)</f>
        <v>0</v>
      </c>
      <c r="E1239" s="52">
        <v>0</v>
      </c>
      <c r="F1239" s="52">
        <v>0</v>
      </c>
      <c r="G1239" s="106"/>
      <c r="H1239" s="106"/>
      <c r="I1239" s="109"/>
      <c r="J1239" s="112"/>
    </row>
    <row r="1240" spans="1:10" s="62" customFormat="1" ht="15" customHeight="1" x14ac:dyDescent="0.2">
      <c r="A1240" s="114" t="s">
        <v>12</v>
      </c>
      <c r="B1240" s="115"/>
      <c r="C1240" s="52">
        <f>SUM(D1240:D1240)</f>
        <v>0</v>
      </c>
      <c r="D1240" s="52">
        <f>SUM(I1240:I1240)</f>
        <v>0</v>
      </c>
      <c r="E1240" s="52">
        <v>0</v>
      </c>
      <c r="F1240" s="52">
        <v>0</v>
      </c>
      <c r="G1240" s="106"/>
      <c r="H1240" s="106"/>
      <c r="I1240" s="109"/>
      <c r="J1240" s="112"/>
    </row>
    <row r="1241" spans="1:10" s="62" customFormat="1" ht="15" customHeight="1" x14ac:dyDescent="0.2">
      <c r="A1241" s="114" t="s">
        <v>389</v>
      </c>
      <c r="B1241" s="115"/>
      <c r="C1241" s="52">
        <f>SUM(D1241:D1241)</f>
        <v>0</v>
      </c>
      <c r="D1241" s="52">
        <f t="shared" ref="D1241" si="236">SUM(I1241:I1241)</f>
        <v>0</v>
      </c>
      <c r="E1241" s="52">
        <v>0</v>
      </c>
      <c r="F1241" s="52">
        <v>0</v>
      </c>
      <c r="G1241" s="107"/>
      <c r="H1241" s="107"/>
      <c r="I1241" s="110"/>
      <c r="J1241" s="113"/>
    </row>
    <row r="1242" spans="1:10" s="62" customFormat="1" ht="31.5" customHeight="1" x14ac:dyDescent="0.2">
      <c r="A1242" s="54" t="s">
        <v>422</v>
      </c>
      <c r="B1242" s="130" t="s">
        <v>423</v>
      </c>
      <c r="C1242" s="131"/>
      <c r="D1242" s="131"/>
      <c r="E1242" s="131"/>
      <c r="F1242" s="132"/>
      <c r="G1242" s="105" t="s">
        <v>549</v>
      </c>
      <c r="H1242" s="105" t="s">
        <v>556</v>
      </c>
      <c r="I1242" s="108" t="s">
        <v>594</v>
      </c>
      <c r="J1242" s="111" t="s">
        <v>595</v>
      </c>
    </row>
    <row r="1243" spans="1:10" s="62" customFormat="1" ht="15" customHeight="1" x14ac:dyDescent="0.2">
      <c r="A1243" s="114" t="s">
        <v>13</v>
      </c>
      <c r="B1243" s="115"/>
      <c r="C1243" s="52">
        <f>C1245</f>
        <v>100</v>
      </c>
      <c r="D1243" s="52">
        <f>SUM(D1244:D1248)</f>
        <v>100</v>
      </c>
      <c r="E1243" s="52">
        <f>E1245</f>
        <v>0</v>
      </c>
      <c r="F1243" s="52">
        <f>F1245</f>
        <v>0</v>
      </c>
      <c r="G1243" s="106"/>
      <c r="H1243" s="106"/>
      <c r="I1243" s="109"/>
      <c r="J1243" s="112"/>
    </row>
    <row r="1244" spans="1:10" s="62" customFormat="1" ht="15" customHeight="1" x14ac:dyDescent="0.2">
      <c r="A1244" s="114" t="s">
        <v>3</v>
      </c>
      <c r="B1244" s="115"/>
      <c r="C1244" s="52">
        <f>SUM(D1244:D1244)</f>
        <v>0</v>
      </c>
      <c r="D1244" s="52">
        <f>SUM(I1244:I1244)</f>
        <v>0</v>
      </c>
      <c r="E1244" s="52">
        <v>0</v>
      </c>
      <c r="F1244" s="52">
        <v>0</v>
      </c>
      <c r="G1244" s="106"/>
      <c r="H1244" s="106"/>
      <c r="I1244" s="109"/>
      <c r="J1244" s="112"/>
    </row>
    <row r="1245" spans="1:10" s="62" customFormat="1" ht="15" customHeight="1" x14ac:dyDescent="0.2">
      <c r="A1245" s="121" t="s">
        <v>10</v>
      </c>
      <c r="B1245" s="122"/>
      <c r="C1245" s="52">
        <v>100</v>
      </c>
      <c r="D1245" s="52">
        <v>100</v>
      </c>
      <c r="E1245" s="52">
        <v>0</v>
      </c>
      <c r="F1245" s="52">
        <v>0</v>
      </c>
      <c r="G1245" s="106"/>
      <c r="H1245" s="106"/>
      <c r="I1245" s="109"/>
      <c r="J1245" s="112"/>
    </row>
    <row r="1246" spans="1:10" s="62" customFormat="1" ht="15" customHeight="1" x14ac:dyDescent="0.2">
      <c r="A1246" s="114" t="s">
        <v>11</v>
      </c>
      <c r="B1246" s="123"/>
      <c r="C1246" s="52">
        <f>SUM(D1246:D1246)</f>
        <v>0</v>
      </c>
      <c r="D1246" s="52">
        <f t="shared" ref="D1246" si="237">SUM(I1246:I1246)</f>
        <v>0</v>
      </c>
      <c r="E1246" s="52">
        <v>0</v>
      </c>
      <c r="F1246" s="52">
        <v>0</v>
      </c>
      <c r="G1246" s="106"/>
      <c r="H1246" s="106"/>
      <c r="I1246" s="109"/>
      <c r="J1246" s="112"/>
    </row>
    <row r="1247" spans="1:10" s="62" customFormat="1" ht="15" customHeight="1" x14ac:dyDescent="0.2">
      <c r="A1247" s="114" t="s">
        <v>12</v>
      </c>
      <c r="B1247" s="115"/>
      <c r="C1247" s="52">
        <f>SUM(D1247:D1247)</f>
        <v>0</v>
      </c>
      <c r="D1247" s="52">
        <f>SUM(I1247:I1247)</f>
        <v>0</v>
      </c>
      <c r="E1247" s="52">
        <v>0</v>
      </c>
      <c r="F1247" s="52">
        <v>0</v>
      </c>
      <c r="G1247" s="106"/>
      <c r="H1247" s="106"/>
      <c r="I1247" s="109"/>
      <c r="J1247" s="112"/>
    </row>
    <row r="1248" spans="1:10" s="62" customFormat="1" ht="15" customHeight="1" x14ac:dyDescent="0.2">
      <c r="A1248" s="114" t="s">
        <v>389</v>
      </c>
      <c r="B1248" s="115"/>
      <c r="C1248" s="52">
        <f>SUM(D1248:D1248)</f>
        <v>0</v>
      </c>
      <c r="D1248" s="52">
        <f t="shared" ref="D1248" si="238">SUM(I1248:I1248)</f>
        <v>0</v>
      </c>
      <c r="E1248" s="52">
        <v>0</v>
      </c>
      <c r="F1248" s="52">
        <v>0</v>
      </c>
      <c r="G1248" s="107"/>
      <c r="H1248" s="107"/>
      <c r="I1248" s="110"/>
      <c r="J1248" s="113"/>
    </row>
    <row r="1249" spans="1:10" s="62" customFormat="1" ht="27" customHeight="1" x14ac:dyDescent="0.2">
      <c r="A1249" s="54" t="s">
        <v>424</v>
      </c>
      <c r="B1249" s="130" t="s">
        <v>427</v>
      </c>
      <c r="C1249" s="131"/>
      <c r="D1249" s="131"/>
      <c r="E1249" s="131"/>
      <c r="F1249" s="132"/>
      <c r="G1249" s="105" t="s">
        <v>549</v>
      </c>
      <c r="H1249" s="105" t="s">
        <v>556</v>
      </c>
      <c r="I1249" s="108" t="s">
        <v>594</v>
      </c>
      <c r="J1249" s="111" t="s">
        <v>595</v>
      </c>
    </row>
    <row r="1250" spans="1:10" s="62" customFormat="1" ht="15" customHeight="1" x14ac:dyDescent="0.2">
      <c r="A1250" s="114" t="s">
        <v>13</v>
      </c>
      <c r="B1250" s="115"/>
      <c r="C1250" s="52">
        <f>C1252</f>
        <v>100</v>
      </c>
      <c r="D1250" s="52">
        <f>SUM(D1251:D1255)</f>
        <v>150</v>
      </c>
      <c r="E1250" s="52">
        <f>E1252</f>
        <v>0</v>
      </c>
      <c r="F1250" s="52">
        <f>F1252</f>
        <v>0</v>
      </c>
      <c r="G1250" s="106"/>
      <c r="H1250" s="106"/>
      <c r="I1250" s="109"/>
      <c r="J1250" s="112"/>
    </row>
    <row r="1251" spans="1:10" s="62" customFormat="1" ht="15" customHeight="1" x14ac:dyDescent="0.2">
      <c r="A1251" s="114" t="s">
        <v>3</v>
      </c>
      <c r="B1251" s="115"/>
      <c r="C1251" s="52">
        <f>SUM(D1251:D1251)</f>
        <v>0</v>
      </c>
      <c r="D1251" s="52">
        <f>SUM(I1251:I1251)</f>
        <v>0</v>
      </c>
      <c r="E1251" s="52">
        <v>0</v>
      </c>
      <c r="F1251" s="52">
        <v>0</v>
      </c>
      <c r="G1251" s="106"/>
      <c r="H1251" s="106"/>
      <c r="I1251" s="109"/>
      <c r="J1251" s="112"/>
    </row>
    <row r="1252" spans="1:10" s="62" customFormat="1" ht="15" customHeight="1" x14ac:dyDescent="0.2">
      <c r="A1252" s="121" t="s">
        <v>10</v>
      </c>
      <c r="B1252" s="122"/>
      <c r="C1252" s="52">
        <v>100</v>
      </c>
      <c r="D1252" s="52">
        <v>150</v>
      </c>
      <c r="E1252" s="52">
        <v>0</v>
      </c>
      <c r="F1252" s="52">
        <v>0</v>
      </c>
      <c r="G1252" s="106"/>
      <c r="H1252" s="106"/>
      <c r="I1252" s="109"/>
      <c r="J1252" s="112"/>
    </row>
    <row r="1253" spans="1:10" s="62" customFormat="1" ht="15" customHeight="1" x14ac:dyDescent="0.2">
      <c r="A1253" s="114" t="s">
        <v>11</v>
      </c>
      <c r="B1253" s="123"/>
      <c r="C1253" s="52">
        <f>SUM(D1253:D1253)</f>
        <v>0</v>
      </c>
      <c r="D1253" s="52">
        <f t="shared" ref="D1253" si="239">SUM(I1253:I1253)</f>
        <v>0</v>
      </c>
      <c r="E1253" s="52">
        <v>0</v>
      </c>
      <c r="F1253" s="52">
        <v>0</v>
      </c>
      <c r="G1253" s="106"/>
      <c r="H1253" s="106"/>
      <c r="I1253" s="109"/>
      <c r="J1253" s="112"/>
    </row>
    <row r="1254" spans="1:10" s="62" customFormat="1" ht="15" customHeight="1" x14ac:dyDescent="0.2">
      <c r="A1254" s="114" t="s">
        <v>12</v>
      </c>
      <c r="B1254" s="115"/>
      <c r="C1254" s="52">
        <f>SUM(D1254:D1254)</f>
        <v>0</v>
      </c>
      <c r="D1254" s="52">
        <f>SUM(I1254:I1254)</f>
        <v>0</v>
      </c>
      <c r="E1254" s="52">
        <v>0</v>
      </c>
      <c r="F1254" s="52">
        <v>0</v>
      </c>
      <c r="G1254" s="106"/>
      <c r="H1254" s="106"/>
      <c r="I1254" s="109"/>
      <c r="J1254" s="112"/>
    </row>
    <row r="1255" spans="1:10" s="62" customFormat="1" ht="15" customHeight="1" x14ac:dyDescent="0.2">
      <c r="A1255" s="114" t="s">
        <v>389</v>
      </c>
      <c r="B1255" s="115"/>
      <c r="C1255" s="52">
        <f>SUM(D1255:D1255)</f>
        <v>0</v>
      </c>
      <c r="D1255" s="52">
        <f t="shared" ref="D1255" si="240">SUM(I1255:I1255)</f>
        <v>0</v>
      </c>
      <c r="E1255" s="52">
        <v>0</v>
      </c>
      <c r="F1255" s="52">
        <v>0</v>
      </c>
      <c r="G1255" s="107"/>
      <c r="H1255" s="107"/>
      <c r="I1255" s="110"/>
      <c r="J1255" s="113"/>
    </row>
    <row r="1256" spans="1:10" s="62" customFormat="1" ht="15" customHeight="1" x14ac:dyDescent="0.2">
      <c r="A1256" s="54" t="s">
        <v>425</v>
      </c>
      <c r="B1256" s="130" t="s">
        <v>429</v>
      </c>
      <c r="C1256" s="131"/>
      <c r="D1256" s="131"/>
      <c r="E1256" s="131"/>
      <c r="F1256" s="132"/>
      <c r="G1256" s="105" t="s">
        <v>549</v>
      </c>
      <c r="H1256" s="105" t="s">
        <v>556</v>
      </c>
      <c r="I1256" s="108" t="s">
        <v>594</v>
      </c>
      <c r="J1256" s="111" t="s">
        <v>595</v>
      </c>
    </row>
    <row r="1257" spans="1:10" s="62" customFormat="1" ht="15" customHeight="1" x14ac:dyDescent="0.2">
      <c r="A1257" s="114" t="s">
        <v>13</v>
      </c>
      <c r="B1257" s="115"/>
      <c r="C1257" s="52">
        <f>C1259</f>
        <v>100</v>
      </c>
      <c r="D1257" s="52">
        <f>SUM(D1258:D1262)</f>
        <v>100</v>
      </c>
      <c r="E1257" s="52">
        <f>E1259</f>
        <v>0</v>
      </c>
      <c r="F1257" s="52">
        <f>F1259</f>
        <v>0</v>
      </c>
      <c r="G1257" s="106"/>
      <c r="H1257" s="106"/>
      <c r="I1257" s="109"/>
      <c r="J1257" s="112"/>
    </row>
    <row r="1258" spans="1:10" s="62" customFormat="1" ht="15" customHeight="1" x14ac:dyDescent="0.2">
      <c r="A1258" s="114" t="s">
        <v>3</v>
      </c>
      <c r="B1258" s="115"/>
      <c r="C1258" s="52">
        <f>SUM(D1258:D1258)</f>
        <v>0</v>
      </c>
      <c r="D1258" s="52">
        <f>SUM(I1258:I1258)</f>
        <v>0</v>
      </c>
      <c r="E1258" s="52">
        <v>0</v>
      </c>
      <c r="F1258" s="52">
        <v>0</v>
      </c>
      <c r="G1258" s="106"/>
      <c r="H1258" s="106"/>
      <c r="I1258" s="109"/>
      <c r="J1258" s="112"/>
    </row>
    <row r="1259" spans="1:10" s="62" customFormat="1" ht="15" customHeight="1" x14ac:dyDescent="0.2">
      <c r="A1259" s="121" t="s">
        <v>10</v>
      </c>
      <c r="B1259" s="122"/>
      <c r="C1259" s="52">
        <v>100</v>
      </c>
      <c r="D1259" s="52">
        <v>100</v>
      </c>
      <c r="E1259" s="52">
        <v>0</v>
      </c>
      <c r="F1259" s="52">
        <v>0</v>
      </c>
      <c r="G1259" s="106"/>
      <c r="H1259" s="106"/>
      <c r="I1259" s="109"/>
      <c r="J1259" s="112"/>
    </row>
    <row r="1260" spans="1:10" s="62" customFormat="1" ht="15" customHeight="1" x14ac:dyDescent="0.2">
      <c r="A1260" s="114" t="s">
        <v>11</v>
      </c>
      <c r="B1260" s="123"/>
      <c r="C1260" s="52">
        <f>SUM(D1260:D1260)</f>
        <v>0</v>
      </c>
      <c r="D1260" s="52">
        <f t="shared" ref="D1260" si="241">SUM(I1260:I1260)</f>
        <v>0</v>
      </c>
      <c r="E1260" s="52">
        <v>0</v>
      </c>
      <c r="F1260" s="52">
        <v>0</v>
      </c>
      <c r="G1260" s="106"/>
      <c r="H1260" s="106"/>
      <c r="I1260" s="109"/>
      <c r="J1260" s="112"/>
    </row>
    <row r="1261" spans="1:10" s="62" customFormat="1" ht="15" customHeight="1" x14ac:dyDescent="0.2">
      <c r="A1261" s="114" t="s">
        <v>12</v>
      </c>
      <c r="B1261" s="115"/>
      <c r="C1261" s="52">
        <f>SUM(D1261:D1261)</f>
        <v>0</v>
      </c>
      <c r="D1261" s="52">
        <f>SUM(I1261:I1261)</f>
        <v>0</v>
      </c>
      <c r="E1261" s="52">
        <v>0</v>
      </c>
      <c r="F1261" s="52">
        <v>0</v>
      </c>
      <c r="G1261" s="106"/>
      <c r="H1261" s="106"/>
      <c r="I1261" s="109"/>
      <c r="J1261" s="112"/>
    </row>
    <row r="1262" spans="1:10" s="62" customFormat="1" ht="15" customHeight="1" x14ac:dyDescent="0.2">
      <c r="A1262" s="114" t="s">
        <v>389</v>
      </c>
      <c r="B1262" s="115"/>
      <c r="C1262" s="52">
        <f>SUM(D1262:D1262)</f>
        <v>0</v>
      </c>
      <c r="D1262" s="52">
        <f t="shared" ref="D1262" si="242">SUM(I1262:I1262)</f>
        <v>0</v>
      </c>
      <c r="E1262" s="52">
        <v>0</v>
      </c>
      <c r="F1262" s="52">
        <v>0</v>
      </c>
      <c r="G1262" s="107"/>
      <c r="H1262" s="107"/>
      <c r="I1262" s="110"/>
      <c r="J1262" s="113"/>
    </row>
    <row r="1263" spans="1:10" s="62" customFormat="1" ht="56.25" customHeight="1" x14ac:dyDescent="0.2">
      <c r="A1263" s="54" t="s">
        <v>426</v>
      </c>
      <c r="B1263" s="130" t="s">
        <v>430</v>
      </c>
      <c r="C1263" s="131"/>
      <c r="D1263" s="131"/>
      <c r="E1263" s="131"/>
      <c r="F1263" s="132"/>
      <c r="G1263" s="105" t="s">
        <v>549</v>
      </c>
      <c r="H1263" s="105" t="s">
        <v>556</v>
      </c>
      <c r="I1263" s="108" t="s">
        <v>594</v>
      </c>
      <c r="J1263" s="111" t="s">
        <v>595</v>
      </c>
    </row>
    <row r="1264" spans="1:10" s="62" customFormat="1" ht="15" customHeight="1" x14ac:dyDescent="0.2">
      <c r="A1264" s="114" t="s">
        <v>13</v>
      </c>
      <c r="B1264" s="115"/>
      <c r="C1264" s="52">
        <f>C1266</f>
        <v>100</v>
      </c>
      <c r="D1264" s="52">
        <f>SUM(D1265:D1269)</f>
        <v>100</v>
      </c>
      <c r="E1264" s="52">
        <f>E1266</f>
        <v>0</v>
      </c>
      <c r="F1264" s="52">
        <f>F1266</f>
        <v>0</v>
      </c>
      <c r="G1264" s="106"/>
      <c r="H1264" s="106"/>
      <c r="I1264" s="109"/>
      <c r="J1264" s="112"/>
    </row>
    <row r="1265" spans="1:10" s="62" customFormat="1" ht="15" customHeight="1" x14ac:dyDescent="0.2">
      <c r="A1265" s="114" t="s">
        <v>3</v>
      </c>
      <c r="B1265" s="115"/>
      <c r="C1265" s="52">
        <f>SUM(D1265:D1265)</f>
        <v>0</v>
      </c>
      <c r="D1265" s="52">
        <f>SUM(I1265:I1265)</f>
        <v>0</v>
      </c>
      <c r="E1265" s="52">
        <v>0</v>
      </c>
      <c r="F1265" s="52">
        <v>0</v>
      </c>
      <c r="G1265" s="106"/>
      <c r="H1265" s="106"/>
      <c r="I1265" s="109"/>
      <c r="J1265" s="112"/>
    </row>
    <row r="1266" spans="1:10" s="62" customFormat="1" ht="15" customHeight="1" x14ac:dyDescent="0.2">
      <c r="A1266" s="121" t="s">
        <v>10</v>
      </c>
      <c r="B1266" s="122"/>
      <c r="C1266" s="52">
        <v>100</v>
      </c>
      <c r="D1266" s="52">
        <v>100</v>
      </c>
      <c r="E1266" s="52">
        <v>0</v>
      </c>
      <c r="F1266" s="52">
        <v>0</v>
      </c>
      <c r="G1266" s="106"/>
      <c r="H1266" s="106"/>
      <c r="I1266" s="109"/>
      <c r="J1266" s="112"/>
    </row>
    <row r="1267" spans="1:10" s="62" customFormat="1" ht="15" customHeight="1" x14ac:dyDescent="0.2">
      <c r="A1267" s="114" t="s">
        <v>11</v>
      </c>
      <c r="B1267" s="123"/>
      <c r="C1267" s="52">
        <f>SUM(D1267:D1267)</f>
        <v>0</v>
      </c>
      <c r="D1267" s="52">
        <f t="shared" ref="D1267" si="243">SUM(I1267:I1267)</f>
        <v>0</v>
      </c>
      <c r="E1267" s="52">
        <v>0</v>
      </c>
      <c r="F1267" s="52">
        <v>0</v>
      </c>
      <c r="G1267" s="106"/>
      <c r="H1267" s="106"/>
      <c r="I1267" s="109"/>
      <c r="J1267" s="112"/>
    </row>
    <row r="1268" spans="1:10" s="62" customFormat="1" ht="15" customHeight="1" x14ac:dyDescent="0.2">
      <c r="A1268" s="114" t="s">
        <v>12</v>
      </c>
      <c r="B1268" s="115"/>
      <c r="C1268" s="52">
        <f>SUM(D1268:D1268)</f>
        <v>0</v>
      </c>
      <c r="D1268" s="52">
        <f>SUM(I1268:I1268)</f>
        <v>0</v>
      </c>
      <c r="E1268" s="52">
        <v>0</v>
      </c>
      <c r="F1268" s="52">
        <v>0</v>
      </c>
      <c r="G1268" s="106"/>
      <c r="H1268" s="106"/>
      <c r="I1268" s="109"/>
      <c r="J1268" s="112"/>
    </row>
    <row r="1269" spans="1:10" s="62" customFormat="1" ht="15" customHeight="1" x14ac:dyDescent="0.2">
      <c r="A1269" s="114" t="s">
        <v>389</v>
      </c>
      <c r="B1269" s="115"/>
      <c r="C1269" s="52">
        <f>SUM(D1269:D1269)</f>
        <v>0</v>
      </c>
      <c r="D1269" s="52">
        <f t="shared" ref="D1269" si="244">SUM(I1269:I1269)</f>
        <v>0</v>
      </c>
      <c r="E1269" s="52">
        <v>0</v>
      </c>
      <c r="F1269" s="52">
        <v>0</v>
      </c>
      <c r="G1269" s="107"/>
      <c r="H1269" s="107"/>
      <c r="I1269" s="110"/>
      <c r="J1269" s="113"/>
    </row>
    <row r="1270" spans="1:10" s="62" customFormat="1" ht="26.25" customHeight="1" x14ac:dyDescent="0.2">
      <c r="A1270" s="54" t="s">
        <v>428</v>
      </c>
      <c r="B1270" s="130" t="s">
        <v>431</v>
      </c>
      <c r="C1270" s="131"/>
      <c r="D1270" s="131"/>
      <c r="E1270" s="131"/>
      <c r="F1270" s="132"/>
      <c r="G1270" s="105" t="s">
        <v>599</v>
      </c>
      <c r="H1270" s="105" t="s">
        <v>556</v>
      </c>
      <c r="I1270" s="108" t="s">
        <v>594</v>
      </c>
      <c r="J1270" s="111" t="s">
        <v>595</v>
      </c>
    </row>
    <row r="1271" spans="1:10" s="62" customFormat="1" ht="15" customHeight="1" x14ac:dyDescent="0.2">
      <c r="A1271" s="114" t="s">
        <v>13</v>
      </c>
      <c r="B1271" s="115"/>
      <c r="C1271" s="52">
        <f>C1273</f>
        <v>100</v>
      </c>
      <c r="D1271" s="52">
        <f>SUM(D1272:D1276)</f>
        <v>200</v>
      </c>
      <c r="E1271" s="52">
        <f>E1273</f>
        <v>0</v>
      </c>
      <c r="F1271" s="52">
        <f>F1273</f>
        <v>0</v>
      </c>
      <c r="G1271" s="106"/>
      <c r="H1271" s="106"/>
      <c r="I1271" s="109"/>
      <c r="J1271" s="112"/>
    </row>
    <row r="1272" spans="1:10" s="62" customFormat="1" ht="15" customHeight="1" x14ac:dyDescent="0.2">
      <c r="A1272" s="114" t="s">
        <v>3</v>
      </c>
      <c r="B1272" s="115"/>
      <c r="C1272" s="52">
        <f>SUM(D1272:D1272)</f>
        <v>0</v>
      </c>
      <c r="D1272" s="52">
        <f>SUM(I1272:I1272)</f>
        <v>0</v>
      </c>
      <c r="E1272" s="52">
        <v>0</v>
      </c>
      <c r="F1272" s="52">
        <v>0</v>
      </c>
      <c r="G1272" s="106"/>
      <c r="H1272" s="106"/>
      <c r="I1272" s="109"/>
      <c r="J1272" s="112"/>
    </row>
    <row r="1273" spans="1:10" s="62" customFormat="1" ht="15" customHeight="1" x14ac:dyDescent="0.2">
      <c r="A1273" s="121" t="s">
        <v>10</v>
      </c>
      <c r="B1273" s="122"/>
      <c r="C1273" s="52">
        <v>100</v>
      </c>
      <c r="D1273" s="52">
        <v>200</v>
      </c>
      <c r="E1273" s="52">
        <v>0</v>
      </c>
      <c r="F1273" s="52">
        <v>0</v>
      </c>
      <c r="G1273" s="106"/>
      <c r="H1273" s="106"/>
      <c r="I1273" s="109"/>
      <c r="J1273" s="112"/>
    </row>
    <row r="1274" spans="1:10" s="62" customFormat="1" ht="15" customHeight="1" x14ac:dyDescent="0.2">
      <c r="A1274" s="114" t="s">
        <v>11</v>
      </c>
      <c r="B1274" s="123"/>
      <c r="C1274" s="52">
        <f>SUM(D1274:D1274)</f>
        <v>0</v>
      </c>
      <c r="D1274" s="52">
        <f t="shared" ref="D1274" si="245">SUM(I1274:I1274)</f>
        <v>0</v>
      </c>
      <c r="E1274" s="52">
        <v>0</v>
      </c>
      <c r="F1274" s="52">
        <v>0</v>
      </c>
      <c r="G1274" s="106"/>
      <c r="H1274" s="106"/>
      <c r="I1274" s="109"/>
      <c r="J1274" s="112"/>
    </row>
    <row r="1275" spans="1:10" s="62" customFormat="1" ht="15" customHeight="1" x14ac:dyDescent="0.2">
      <c r="A1275" s="114" t="s">
        <v>12</v>
      </c>
      <c r="B1275" s="115"/>
      <c r="C1275" s="52">
        <f>SUM(D1275:D1275)</f>
        <v>0</v>
      </c>
      <c r="D1275" s="52">
        <f>SUM(I1275:I1275)</f>
        <v>0</v>
      </c>
      <c r="E1275" s="52">
        <v>0</v>
      </c>
      <c r="F1275" s="52">
        <v>0</v>
      </c>
      <c r="G1275" s="106"/>
      <c r="H1275" s="106"/>
      <c r="I1275" s="109"/>
      <c r="J1275" s="112"/>
    </row>
    <row r="1276" spans="1:10" s="62" customFormat="1" ht="15" customHeight="1" x14ac:dyDescent="0.2">
      <c r="A1276" s="114" t="s">
        <v>389</v>
      </c>
      <c r="B1276" s="115"/>
      <c r="C1276" s="52">
        <f>SUM(D1276:D1276)</f>
        <v>0</v>
      </c>
      <c r="D1276" s="52">
        <f t="shared" ref="D1276" si="246">SUM(I1276:I1276)</f>
        <v>0</v>
      </c>
      <c r="E1276" s="52">
        <v>0</v>
      </c>
      <c r="F1276" s="52">
        <v>0</v>
      </c>
      <c r="G1276" s="107"/>
      <c r="H1276" s="107"/>
      <c r="I1276" s="110"/>
      <c r="J1276" s="113"/>
    </row>
    <row r="1277" spans="1:10" s="62" customFormat="1" ht="15" customHeight="1" x14ac:dyDescent="0.2">
      <c r="A1277" s="55" t="s">
        <v>432</v>
      </c>
      <c r="B1277" s="118" t="s">
        <v>433</v>
      </c>
      <c r="C1277" s="119"/>
      <c r="D1277" s="119"/>
      <c r="E1277" s="119"/>
      <c r="F1277" s="120"/>
      <c r="G1277" s="105" t="s">
        <v>549</v>
      </c>
      <c r="H1277" s="105" t="s">
        <v>636</v>
      </c>
      <c r="I1277" s="108">
        <v>2020</v>
      </c>
      <c r="J1277" s="111" t="s">
        <v>482</v>
      </c>
    </row>
    <row r="1278" spans="1:10" s="62" customFormat="1" ht="15" customHeight="1" x14ac:dyDescent="0.2">
      <c r="A1278" s="114" t="s">
        <v>13</v>
      </c>
      <c r="B1278" s="115"/>
      <c r="C1278" s="52">
        <f>C1280</f>
        <v>1050</v>
      </c>
      <c r="D1278" s="52">
        <f>SUM(D1279:D1283)</f>
        <v>350</v>
      </c>
      <c r="E1278" s="52">
        <f>E1280</f>
        <v>350</v>
      </c>
      <c r="F1278" s="52">
        <f>F1280</f>
        <v>350</v>
      </c>
      <c r="G1278" s="106"/>
      <c r="H1278" s="106"/>
      <c r="I1278" s="109"/>
      <c r="J1278" s="112"/>
    </row>
    <row r="1279" spans="1:10" s="62" customFormat="1" ht="15" customHeight="1" x14ac:dyDescent="0.2">
      <c r="A1279" s="114" t="s">
        <v>3</v>
      </c>
      <c r="B1279" s="115"/>
      <c r="C1279" s="52">
        <f>SUM(D1279:D1279)</f>
        <v>0</v>
      </c>
      <c r="D1279" s="52">
        <f>SUM(I1279:I1279)</f>
        <v>0</v>
      </c>
      <c r="E1279" s="52">
        <v>0</v>
      </c>
      <c r="F1279" s="52">
        <v>0</v>
      </c>
      <c r="G1279" s="106"/>
      <c r="H1279" s="106"/>
      <c r="I1279" s="109"/>
      <c r="J1279" s="112"/>
    </row>
    <row r="1280" spans="1:10" s="62" customFormat="1" ht="15" customHeight="1" x14ac:dyDescent="0.2">
      <c r="A1280" s="121" t="s">
        <v>10</v>
      </c>
      <c r="B1280" s="122"/>
      <c r="C1280" s="52">
        <f>D1280+E1280+F1280</f>
        <v>1050</v>
      </c>
      <c r="D1280" s="52">
        <f>D1287+D1294+D1301</f>
        <v>350</v>
      </c>
      <c r="E1280" s="52">
        <f>E1287+E1294+E1301</f>
        <v>350</v>
      </c>
      <c r="F1280" s="52">
        <f>F1287+F1294+F1301</f>
        <v>350</v>
      </c>
      <c r="G1280" s="106"/>
      <c r="H1280" s="106"/>
      <c r="I1280" s="109"/>
      <c r="J1280" s="112"/>
    </row>
    <row r="1281" spans="1:10" s="62" customFormat="1" ht="15" customHeight="1" x14ac:dyDescent="0.2">
      <c r="A1281" s="114" t="s">
        <v>11</v>
      </c>
      <c r="B1281" s="123"/>
      <c r="C1281" s="52">
        <f>SUM(D1281:D1281)</f>
        <v>0</v>
      </c>
      <c r="D1281" s="52">
        <v>0</v>
      </c>
      <c r="E1281" s="52">
        <v>0</v>
      </c>
      <c r="F1281" s="52">
        <v>0</v>
      </c>
      <c r="G1281" s="106"/>
      <c r="H1281" s="106"/>
      <c r="I1281" s="109"/>
      <c r="J1281" s="112"/>
    </row>
    <row r="1282" spans="1:10" s="62" customFormat="1" ht="15" customHeight="1" x14ac:dyDescent="0.2">
      <c r="A1282" s="114" t="s">
        <v>12</v>
      </c>
      <c r="B1282" s="115"/>
      <c r="C1282" s="52">
        <f>SUM(D1282:D1282)</f>
        <v>0</v>
      </c>
      <c r="D1282" s="52">
        <f>SUM(I1282:I1282)</f>
        <v>0</v>
      </c>
      <c r="E1282" s="52">
        <v>0</v>
      </c>
      <c r="F1282" s="52">
        <v>0</v>
      </c>
      <c r="G1282" s="106"/>
      <c r="H1282" s="106"/>
      <c r="I1282" s="109"/>
      <c r="J1282" s="112"/>
    </row>
    <row r="1283" spans="1:10" s="62" customFormat="1" ht="15" customHeight="1" x14ac:dyDescent="0.2">
      <c r="A1283" s="114" t="s">
        <v>389</v>
      </c>
      <c r="B1283" s="115"/>
      <c r="C1283" s="52">
        <f>SUM(D1283:D1283)</f>
        <v>0</v>
      </c>
      <c r="D1283" s="52">
        <f t="shared" ref="D1283" si="247">SUM(I1283:I1283)</f>
        <v>0</v>
      </c>
      <c r="E1283" s="52">
        <v>0</v>
      </c>
      <c r="F1283" s="52">
        <v>0</v>
      </c>
      <c r="G1283" s="107"/>
      <c r="H1283" s="107"/>
      <c r="I1283" s="110"/>
      <c r="J1283" s="113"/>
    </row>
    <row r="1284" spans="1:10" s="62" customFormat="1" ht="21" customHeight="1" x14ac:dyDescent="0.2">
      <c r="A1284" s="52" t="s">
        <v>434</v>
      </c>
      <c r="B1284" s="102" t="s">
        <v>435</v>
      </c>
      <c r="C1284" s="103"/>
      <c r="D1284" s="103"/>
      <c r="E1284" s="103"/>
      <c r="F1284" s="104"/>
      <c r="G1284" s="105" t="s">
        <v>549</v>
      </c>
      <c r="H1284" s="105" t="s">
        <v>310</v>
      </c>
      <c r="I1284" s="124" t="s">
        <v>310</v>
      </c>
      <c r="J1284" s="124" t="s">
        <v>310</v>
      </c>
    </row>
    <row r="1285" spans="1:10" s="62" customFormat="1" ht="15" customHeight="1" x14ac:dyDescent="0.2">
      <c r="A1285" s="114" t="s">
        <v>13</v>
      </c>
      <c r="B1285" s="115"/>
      <c r="C1285" s="52">
        <f>C1287</f>
        <v>0</v>
      </c>
      <c r="D1285" s="52">
        <f>SUM(D1286:D1290)</f>
        <v>0</v>
      </c>
      <c r="E1285" s="52">
        <f>E1287</f>
        <v>0</v>
      </c>
      <c r="F1285" s="52">
        <f>F1287</f>
        <v>0</v>
      </c>
      <c r="G1285" s="106"/>
      <c r="H1285" s="106"/>
      <c r="I1285" s="125"/>
      <c r="J1285" s="125"/>
    </row>
    <row r="1286" spans="1:10" s="62" customFormat="1" ht="15" customHeight="1" x14ac:dyDescent="0.2">
      <c r="A1286" s="114" t="s">
        <v>3</v>
      </c>
      <c r="B1286" s="115"/>
      <c r="C1286" s="52">
        <f>SUM(D1286:D1286)</f>
        <v>0</v>
      </c>
      <c r="D1286" s="52">
        <f>SUM(I1286:I1286)</f>
        <v>0</v>
      </c>
      <c r="E1286" s="52">
        <v>0</v>
      </c>
      <c r="F1286" s="52">
        <v>0</v>
      </c>
      <c r="G1286" s="106"/>
      <c r="H1286" s="106"/>
      <c r="I1286" s="125"/>
      <c r="J1286" s="125"/>
    </row>
    <row r="1287" spans="1:10" s="62" customFormat="1" ht="15" customHeight="1" x14ac:dyDescent="0.2">
      <c r="A1287" s="121" t="s">
        <v>10</v>
      </c>
      <c r="B1287" s="122"/>
      <c r="C1287" s="52">
        <v>0</v>
      </c>
      <c r="D1287" s="52">
        <v>0</v>
      </c>
      <c r="E1287" s="52">
        <v>0</v>
      </c>
      <c r="F1287" s="52">
        <v>0</v>
      </c>
      <c r="G1287" s="106"/>
      <c r="H1287" s="106"/>
      <c r="I1287" s="125"/>
      <c r="J1287" s="125"/>
    </row>
    <row r="1288" spans="1:10" s="62" customFormat="1" ht="15" customHeight="1" x14ac:dyDescent="0.2">
      <c r="A1288" s="114" t="s">
        <v>11</v>
      </c>
      <c r="B1288" s="123"/>
      <c r="C1288" s="52">
        <f>SUM(D1288:D1288)</f>
        <v>0</v>
      </c>
      <c r="D1288" s="52">
        <f t="shared" ref="D1288" si="248">SUM(I1288:I1288)</f>
        <v>0</v>
      </c>
      <c r="E1288" s="52">
        <v>0</v>
      </c>
      <c r="F1288" s="52">
        <v>0</v>
      </c>
      <c r="G1288" s="106"/>
      <c r="H1288" s="106"/>
      <c r="I1288" s="125"/>
      <c r="J1288" s="125"/>
    </row>
    <row r="1289" spans="1:10" s="62" customFormat="1" ht="15" customHeight="1" x14ac:dyDescent="0.2">
      <c r="A1289" s="114" t="s">
        <v>12</v>
      </c>
      <c r="B1289" s="115"/>
      <c r="C1289" s="52">
        <f>SUM(D1289:D1289)</f>
        <v>0</v>
      </c>
      <c r="D1289" s="52">
        <f>SUM(I1289:I1289)</f>
        <v>0</v>
      </c>
      <c r="E1289" s="52">
        <v>0</v>
      </c>
      <c r="F1289" s="52">
        <v>0</v>
      </c>
      <c r="G1289" s="106"/>
      <c r="H1289" s="106"/>
      <c r="I1289" s="125"/>
      <c r="J1289" s="125"/>
    </row>
    <row r="1290" spans="1:10" s="62" customFormat="1" ht="15" customHeight="1" x14ac:dyDescent="0.2">
      <c r="A1290" s="114" t="s">
        <v>389</v>
      </c>
      <c r="B1290" s="115"/>
      <c r="C1290" s="52">
        <f>SUM(D1290:D1290)</f>
        <v>0</v>
      </c>
      <c r="D1290" s="52">
        <f t="shared" ref="D1290" si="249">SUM(I1290:I1290)</f>
        <v>0</v>
      </c>
      <c r="E1290" s="52">
        <v>0</v>
      </c>
      <c r="F1290" s="52">
        <v>0</v>
      </c>
      <c r="G1290" s="107"/>
      <c r="H1290" s="107"/>
      <c r="I1290" s="126"/>
      <c r="J1290" s="126"/>
    </row>
    <row r="1291" spans="1:10" s="62" customFormat="1" ht="34.5" customHeight="1" x14ac:dyDescent="0.2">
      <c r="A1291" s="52" t="s">
        <v>436</v>
      </c>
      <c r="B1291" s="102" t="s">
        <v>437</v>
      </c>
      <c r="C1291" s="103"/>
      <c r="D1291" s="103"/>
      <c r="E1291" s="103"/>
      <c r="F1291" s="104"/>
      <c r="G1291" s="105" t="s">
        <v>549</v>
      </c>
      <c r="H1291" s="105" t="s">
        <v>310</v>
      </c>
      <c r="I1291" s="124" t="s">
        <v>310</v>
      </c>
      <c r="J1291" s="124" t="s">
        <v>310</v>
      </c>
    </row>
    <row r="1292" spans="1:10" s="62" customFormat="1" ht="15" customHeight="1" x14ac:dyDescent="0.2">
      <c r="A1292" s="114" t="s">
        <v>13</v>
      </c>
      <c r="B1292" s="115"/>
      <c r="C1292" s="52">
        <f>C1294</f>
        <v>0</v>
      </c>
      <c r="D1292" s="52">
        <f>SUM(D1293:D1297)</f>
        <v>0</v>
      </c>
      <c r="E1292" s="52">
        <f>E1294</f>
        <v>0</v>
      </c>
      <c r="F1292" s="52">
        <f>F1294</f>
        <v>0</v>
      </c>
      <c r="G1292" s="106"/>
      <c r="H1292" s="106"/>
      <c r="I1292" s="125"/>
      <c r="J1292" s="125"/>
    </row>
    <row r="1293" spans="1:10" s="62" customFormat="1" ht="15" customHeight="1" x14ac:dyDescent="0.2">
      <c r="A1293" s="114" t="s">
        <v>3</v>
      </c>
      <c r="B1293" s="115"/>
      <c r="C1293" s="52">
        <f>SUM(D1293:D1293)</f>
        <v>0</v>
      </c>
      <c r="D1293" s="52">
        <f>SUM(I1293:I1293)</f>
        <v>0</v>
      </c>
      <c r="E1293" s="52">
        <v>0</v>
      </c>
      <c r="F1293" s="52">
        <v>0</v>
      </c>
      <c r="G1293" s="106"/>
      <c r="H1293" s="106"/>
      <c r="I1293" s="125"/>
      <c r="J1293" s="125"/>
    </row>
    <row r="1294" spans="1:10" s="62" customFormat="1" ht="15" customHeight="1" x14ac:dyDescent="0.2">
      <c r="A1294" s="121" t="s">
        <v>10</v>
      </c>
      <c r="B1294" s="122"/>
      <c r="C1294" s="52">
        <v>0</v>
      </c>
      <c r="D1294" s="52">
        <v>0</v>
      </c>
      <c r="E1294" s="52">
        <v>0</v>
      </c>
      <c r="F1294" s="52">
        <v>0</v>
      </c>
      <c r="G1294" s="106"/>
      <c r="H1294" s="106"/>
      <c r="I1294" s="125"/>
      <c r="J1294" s="125"/>
    </row>
    <row r="1295" spans="1:10" s="62" customFormat="1" ht="15" customHeight="1" x14ac:dyDescent="0.2">
      <c r="A1295" s="114" t="s">
        <v>11</v>
      </c>
      <c r="B1295" s="123"/>
      <c r="C1295" s="52">
        <f>SUM(D1295:D1295)</f>
        <v>0</v>
      </c>
      <c r="D1295" s="52">
        <f t="shared" ref="D1295" si="250">SUM(I1295:I1295)</f>
        <v>0</v>
      </c>
      <c r="E1295" s="52">
        <v>0</v>
      </c>
      <c r="F1295" s="52">
        <v>0</v>
      </c>
      <c r="G1295" s="106"/>
      <c r="H1295" s="106"/>
      <c r="I1295" s="125"/>
      <c r="J1295" s="125"/>
    </row>
    <row r="1296" spans="1:10" s="62" customFormat="1" ht="15" customHeight="1" x14ac:dyDescent="0.2">
      <c r="A1296" s="114" t="s">
        <v>12</v>
      </c>
      <c r="B1296" s="115"/>
      <c r="C1296" s="52">
        <f>SUM(D1296:D1296)</f>
        <v>0</v>
      </c>
      <c r="D1296" s="52">
        <f>SUM(I1296:I1296)</f>
        <v>0</v>
      </c>
      <c r="E1296" s="52">
        <v>0</v>
      </c>
      <c r="F1296" s="52">
        <v>0</v>
      </c>
      <c r="G1296" s="106"/>
      <c r="H1296" s="106"/>
      <c r="I1296" s="125"/>
      <c r="J1296" s="125"/>
    </row>
    <row r="1297" spans="1:10" s="62" customFormat="1" ht="15" customHeight="1" x14ac:dyDescent="0.2">
      <c r="A1297" s="114" t="s">
        <v>389</v>
      </c>
      <c r="B1297" s="115"/>
      <c r="C1297" s="52">
        <f>SUM(D1297:D1297)</f>
        <v>0</v>
      </c>
      <c r="D1297" s="52">
        <f t="shared" ref="D1297" si="251">SUM(I1297:I1297)</f>
        <v>0</v>
      </c>
      <c r="E1297" s="52">
        <v>0</v>
      </c>
      <c r="F1297" s="52">
        <v>0</v>
      </c>
      <c r="G1297" s="107"/>
      <c r="H1297" s="107"/>
      <c r="I1297" s="126"/>
      <c r="J1297" s="126"/>
    </row>
    <row r="1298" spans="1:10" s="62" customFormat="1" ht="15" customHeight="1" x14ac:dyDescent="0.2">
      <c r="A1298" s="52" t="s">
        <v>438</v>
      </c>
      <c r="B1298" s="102" t="s">
        <v>439</v>
      </c>
      <c r="C1298" s="103"/>
      <c r="D1298" s="103"/>
      <c r="E1298" s="103"/>
      <c r="F1298" s="104"/>
      <c r="G1298" s="105" t="s">
        <v>549</v>
      </c>
      <c r="H1298" s="105" t="s">
        <v>644</v>
      </c>
      <c r="I1298" s="124" t="s">
        <v>594</v>
      </c>
      <c r="J1298" s="124" t="s">
        <v>595</v>
      </c>
    </row>
    <row r="1299" spans="1:10" s="62" customFormat="1" ht="15" customHeight="1" x14ac:dyDescent="0.2">
      <c r="A1299" s="114" t="s">
        <v>13</v>
      </c>
      <c r="B1299" s="115"/>
      <c r="C1299" s="52">
        <f>C1301</f>
        <v>1050</v>
      </c>
      <c r="D1299" s="52">
        <f>D1301</f>
        <v>350</v>
      </c>
      <c r="E1299" s="52">
        <f>E1301</f>
        <v>350</v>
      </c>
      <c r="F1299" s="52">
        <f>F1301</f>
        <v>350</v>
      </c>
      <c r="G1299" s="106"/>
      <c r="H1299" s="106"/>
      <c r="I1299" s="125"/>
      <c r="J1299" s="125"/>
    </row>
    <row r="1300" spans="1:10" s="62" customFormat="1" ht="15" customHeight="1" x14ac:dyDescent="0.2">
      <c r="A1300" s="114" t="s">
        <v>3</v>
      </c>
      <c r="B1300" s="115"/>
      <c r="C1300" s="52">
        <f>SUM(D1300:D1300)</f>
        <v>0</v>
      </c>
      <c r="D1300" s="52">
        <f>SUM(I1300:I1300)</f>
        <v>0</v>
      </c>
      <c r="E1300" s="52">
        <v>0</v>
      </c>
      <c r="F1300" s="52">
        <v>0</v>
      </c>
      <c r="G1300" s="106"/>
      <c r="H1300" s="106"/>
      <c r="I1300" s="125"/>
      <c r="J1300" s="125"/>
    </row>
    <row r="1301" spans="1:10" s="62" customFormat="1" ht="15" customHeight="1" x14ac:dyDescent="0.2">
      <c r="A1301" s="121" t="s">
        <v>10</v>
      </c>
      <c r="B1301" s="122"/>
      <c r="C1301" s="52">
        <f>D1301+E1301+F1301</f>
        <v>1050</v>
      </c>
      <c r="D1301" s="52">
        <v>350</v>
      </c>
      <c r="E1301" s="52">
        <v>350</v>
      </c>
      <c r="F1301" s="52">
        <v>350</v>
      </c>
      <c r="G1301" s="106"/>
      <c r="H1301" s="106"/>
      <c r="I1301" s="125"/>
      <c r="J1301" s="125"/>
    </row>
    <row r="1302" spans="1:10" s="62" customFormat="1" ht="15" customHeight="1" x14ac:dyDescent="0.2">
      <c r="A1302" s="114" t="s">
        <v>11</v>
      </c>
      <c r="B1302" s="123"/>
      <c r="C1302" s="52">
        <f>SUM(D1302:D1302)</f>
        <v>0</v>
      </c>
      <c r="D1302" s="52">
        <f t="shared" ref="D1302" si="252">SUM(I1302:I1302)</f>
        <v>0</v>
      </c>
      <c r="E1302" s="52">
        <v>0</v>
      </c>
      <c r="F1302" s="52">
        <v>0</v>
      </c>
      <c r="G1302" s="106"/>
      <c r="H1302" s="106"/>
      <c r="I1302" s="125"/>
      <c r="J1302" s="125"/>
    </row>
    <row r="1303" spans="1:10" s="62" customFormat="1" ht="15" customHeight="1" x14ac:dyDescent="0.2">
      <c r="A1303" s="114" t="s">
        <v>12</v>
      </c>
      <c r="B1303" s="115"/>
      <c r="C1303" s="52">
        <f>SUM(D1303:D1303)</f>
        <v>0</v>
      </c>
      <c r="D1303" s="52">
        <f>SUM(I1303:I1303)</f>
        <v>0</v>
      </c>
      <c r="E1303" s="52">
        <v>0</v>
      </c>
      <c r="F1303" s="52">
        <v>0</v>
      </c>
      <c r="G1303" s="106"/>
      <c r="H1303" s="106"/>
      <c r="I1303" s="125"/>
      <c r="J1303" s="125"/>
    </row>
    <row r="1304" spans="1:10" s="62" customFormat="1" ht="15" customHeight="1" x14ac:dyDescent="0.2">
      <c r="A1304" s="114" t="s">
        <v>389</v>
      </c>
      <c r="B1304" s="115"/>
      <c r="C1304" s="52">
        <f>SUM(D1304:D1304)</f>
        <v>0</v>
      </c>
      <c r="D1304" s="52">
        <f t="shared" ref="D1304" si="253">SUM(I1304:I1304)</f>
        <v>0</v>
      </c>
      <c r="E1304" s="52">
        <v>0</v>
      </c>
      <c r="F1304" s="52">
        <v>0</v>
      </c>
      <c r="G1304" s="107"/>
      <c r="H1304" s="107"/>
      <c r="I1304" s="126"/>
      <c r="J1304" s="126"/>
    </row>
    <row r="1305" spans="1:10" s="62" customFormat="1" ht="74.25" customHeight="1" x14ac:dyDescent="0.2">
      <c r="A1305" s="55" t="s">
        <v>440</v>
      </c>
      <c r="B1305" s="118" t="s">
        <v>637</v>
      </c>
      <c r="C1305" s="119"/>
      <c r="D1305" s="119"/>
      <c r="E1305" s="119"/>
      <c r="F1305" s="120"/>
      <c r="G1305" s="127" t="s">
        <v>632</v>
      </c>
      <c r="H1305" s="105" t="s">
        <v>638</v>
      </c>
      <c r="I1305" s="108">
        <f t="shared" ref="I1305:J1305" si="254">I1277</f>
        <v>2020</v>
      </c>
      <c r="J1305" s="111" t="str">
        <f t="shared" si="254"/>
        <v>2025</v>
      </c>
    </row>
    <row r="1306" spans="1:10" s="62" customFormat="1" ht="34.5" customHeight="1" x14ac:dyDescent="0.2">
      <c r="A1306" s="114" t="s">
        <v>13</v>
      </c>
      <c r="B1306" s="115"/>
      <c r="C1306" s="52">
        <f>C1308</f>
        <v>11200</v>
      </c>
      <c r="D1306" s="52">
        <f>SUM(D1307:D1311)</f>
        <v>3800</v>
      </c>
      <c r="E1306" s="52">
        <f>E1308</f>
        <v>3700</v>
      </c>
      <c r="F1306" s="52">
        <f>F1308</f>
        <v>3700</v>
      </c>
      <c r="G1306" s="128"/>
      <c r="H1306" s="106"/>
      <c r="I1306" s="109"/>
      <c r="J1306" s="112"/>
    </row>
    <row r="1307" spans="1:10" s="62" customFormat="1" ht="34.5" customHeight="1" x14ac:dyDescent="0.2">
      <c r="A1307" s="114" t="s">
        <v>3</v>
      </c>
      <c r="B1307" s="115"/>
      <c r="C1307" s="52">
        <f>SUM(D1307:D1307)</f>
        <v>0</v>
      </c>
      <c r="D1307" s="52">
        <f>SUM(I1307:I1307)</f>
        <v>0</v>
      </c>
      <c r="E1307" s="52">
        <v>0</v>
      </c>
      <c r="F1307" s="52">
        <v>0</v>
      </c>
      <c r="G1307" s="128"/>
      <c r="H1307" s="106"/>
      <c r="I1307" s="109"/>
      <c r="J1307" s="112"/>
    </row>
    <row r="1308" spans="1:10" s="62" customFormat="1" ht="34.5" customHeight="1" x14ac:dyDescent="0.2">
      <c r="A1308" s="121" t="s">
        <v>10</v>
      </c>
      <c r="B1308" s="122"/>
      <c r="C1308" s="52">
        <f>D1308+E1308+F1308</f>
        <v>11200</v>
      </c>
      <c r="D1308" s="52">
        <f>D1315+D1322+D1329+D1336+D1343+D1350+D1357</f>
        <v>3800</v>
      </c>
      <c r="E1308" s="52">
        <f>E1315+E1322+E1329+E1336+E1343+E1350+E1357</f>
        <v>3700</v>
      </c>
      <c r="F1308" s="52">
        <f>F1315+F1322+F1329+F1336+F1343+F1350+F1357</f>
        <v>3700</v>
      </c>
      <c r="G1308" s="128"/>
      <c r="H1308" s="106"/>
      <c r="I1308" s="109"/>
      <c r="J1308" s="112"/>
    </row>
    <row r="1309" spans="1:10" s="62" customFormat="1" ht="34.5" customHeight="1" x14ac:dyDescent="0.2">
      <c r="A1309" s="114" t="s">
        <v>11</v>
      </c>
      <c r="B1309" s="123"/>
      <c r="C1309" s="52">
        <f>SUM(D1309:D1309)</f>
        <v>0</v>
      </c>
      <c r="D1309" s="52">
        <f t="shared" ref="D1309" si="255">SUM(I1309:I1309)</f>
        <v>0</v>
      </c>
      <c r="E1309" s="52">
        <v>0</v>
      </c>
      <c r="F1309" s="52">
        <v>0</v>
      </c>
      <c r="G1309" s="128"/>
      <c r="H1309" s="106"/>
      <c r="I1309" s="109"/>
      <c r="J1309" s="112"/>
    </row>
    <row r="1310" spans="1:10" s="62" customFormat="1" ht="34.5" customHeight="1" x14ac:dyDescent="0.2">
      <c r="A1310" s="114" t="s">
        <v>12</v>
      </c>
      <c r="B1310" s="115"/>
      <c r="C1310" s="52">
        <f>SUM(D1310:D1310)</f>
        <v>0</v>
      </c>
      <c r="D1310" s="52">
        <f>SUM(I1310:I1310)</f>
        <v>0</v>
      </c>
      <c r="E1310" s="52">
        <v>0</v>
      </c>
      <c r="F1310" s="52">
        <v>0</v>
      </c>
      <c r="G1310" s="128"/>
      <c r="H1310" s="106"/>
      <c r="I1310" s="109"/>
      <c r="J1310" s="112"/>
    </row>
    <row r="1311" spans="1:10" s="62" customFormat="1" ht="57" customHeight="1" x14ac:dyDescent="0.2">
      <c r="A1311" s="114" t="s">
        <v>389</v>
      </c>
      <c r="B1311" s="115"/>
      <c r="C1311" s="52">
        <f>SUM(D1311:D1311)</f>
        <v>0</v>
      </c>
      <c r="D1311" s="52">
        <f t="shared" ref="D1311" si="256">SUM(I1311:I1311)</f>
        <v>0</v>
      </c>
      <c r="E1311" s="52">
        <v>0</v>
      </c>
      <c r="F1311" s="52">
        <v>0</v>
      </c>
      <c r="G1311" s="129"/>
      <c r="H1311" s="107"/>
      <c r="I1311" s="110"/>
      <c r="J1311" s="113"/>
    </row>
    <row r="1312" spans="1:10" s="62" customFormat="1" ht="28.5" customHeight="1" x14ac:dyDescent="0.2">
      <c r="A1312" s="52" t="s">
        <v>441</v>
      </c>
      <c r="B1312" s="102" t="s">
        <v>442</v>
      </c>
      <c r="C1312" s="103"/>
      <c r="D1312" s="103"/>
      <c r="E1312" s="103"/>
      <c r="F1312" s="104"/>
      <c r="G1312" s="105" t="s">
        <v>549</v>
      </c>
      <c r="H1312" s="105" t="s">
        <v>556</v>
      </c>
      <c r="I1312" s="108" t="s">
        <v>594</v>
      </c>
      <c r="J1312" s="111" t="s">
        <v>595</v>
      </c>
    </row>
    <row r="1313" spans="1:10" s="62" customFormat="1" ht="15" customHeight="1" x14ac:dyDescent="0.2">
      <c r="A1313" s="114" t="s">
        <v>13</v>
      </c>
      <c r="B1313" s="115"/>
      <c r="C1313" s="52">
        <f>C1315</f>
        <v>7200</v>
      </c>
      <c r="D1313" s="52">
        <f>SUM(D1314:D1318)</f>
        <v>2400</v>
      </c>
      <c r="E1313" s="52">
        <f>E1315</f>
        <v>2400</v>
      </c>
      <c r="F1313" s="52">
        <f>F1315</f>
        <v>2400</v>
      </c>
      <c r="G1313" s="106"/>
      <c r="H1313" s="106"/>
      <c r="I1313" s="109"/>
      <c r="J1313" s="112"/>
    </row>
    <row r="1314" spans="1:10" s="62" customFormat="1" ht="15" customHeight="1" x14ac:dyDescent="0.2">
      <c r="A1314" s="114" t="s">
        <v>3</v>
      </c>
      <c r="B1314" s="115"/>
      <c r="C1314" s="52">
        <f>SUM(D1314:D1314)</f>
        <v>0</v>
      </c>
      <c r="D1314" s="52">
        <f>SUM(I1314:I1314)</f>
        <v>0</v>
      </c>
      <c r="E1314" s="52">
        <v>0</v>
      </c>
      <c r="F1314" s="52">
        <v>0</v>
      </c>
      <c r="G1314" s="106"/>
      <c r="H1314" s="106"/>
      <c r="I1314" s="109"/>
      <c r="J1314" s="112"/>
    </row>
    <row r="1315" spans="1:10" s="62" customFormat="1" ht="15" customHeight="1" x14ac:dyDescent="0.2">
      <c r="A1315" s="121" t="s">
        <v>10</v>
      </c>
      <c r="B1315" s="122"/>
      <c r="C1315" s="52">
        <f>D1315+E1315+F1315</f>
        <v>7200</v>
      </c>
      <c r="D1315" s="52">
        <v>2400</v>
      </c>
      <c r="E1315" s="52">
        <v>2400</v>
      </c>
      <c r="F1315" s="52">
        <v>2400</v>
      </c>
      <c r="G1315" s="106"/>
      <c r="H1315" s="106"/>
      <c r="I1315" s="109"/>
      <c r="J1315" s="112"/>
    </row>
    <row r="1316" spans="1:10" s="62" customFormat="1" ht="15" customHeight="1" x14ac:dyDescent="0.2">
      <c r="A1316" s="114" t="s">
        <v>11</v>
      </c>
      <c r="B1316" s="123"/>
      <c r="C1316" s="52">
        <f>SUM(D1316:D1316)</f>
        <v>0</v>
      </c>
      <c r="D1316" s="52">
        <f t="shared" ref="D1316" si="257">SUM(I1316:I1316)</f>
        <v>0</v>
      </c>
      <c r="E1316" s="52">
        <v>0</v>
      </c>
      <c r="F1316" s="52">
        <v>0</v>
      </c>
      <c r="G1316" s="106"/>
      <c r="H1316" s="106"/>
      <c r="I1316" s="109"/>
      <c r="J1316" s="112"/>
    </row>
    <row r="1317" spans="1:10" s="62" customFormat="1" ht="15" customHeight="1" x14ac:dyDescent="0.2">
      <c r="A1317" s="114" t="s">
        <v>12</v>
      </c>
      <c r="B1317" s="115"/>
      <c r="C1317" s="52">
        <f>SUM(D1317:D1317)</f>
        <v>0</v>
      </c>
      <c r="D1317" s="52">
        <f>SUM(I1317:I1317)</f>
        <v>0</v>
      </c>
      <c r="E1317" s="52">
        <v>0</v>
      </c>
      <c r="F1317" s="52">
        <v>0</v>
      </c>
      <c r="G1317" s="106"/>
      <c r="H1317" s="106"/>
      <c r="I1317" s="109"/>
      <c r="J1317" s="112"/>
    </row>
    <row r="1318" spans="1:10" s="62" customFormat="1" ht="15" customHeight="1" x14ac:dyDescent="0.2">
      <c r="A1318" s="114" t="s">
        <v>389</v>
      </c>
      <c r="B1318" s="115"/>
      <c r="C1318" s="52">
        <f>SUM(D1318:D1318)</f>
        <v>0</v>
      </c>
      <c r="D1318" s="52">
        <f t="shared" ref="D1318" si="258">SUM(I1318:I1318)</f>
        <v>0</v>
      </c>
      <c r="E1318" s="52">
        <v>0</v>
      </c>
      <c r="F1318" s="52">
        <v>0</v>
      </c>
      <c r="G1318" s="107"/>
      <c r="H1318" s="107"/>
      <c r="I1318" s="110"/>
      <c r="J1318" s="113"/>
    </row>
    <row r="1319" spans="1:10" s="62" customFormat="1" ht="36" customHeight="1" x14ac:dyDescent="0.2">
      <c r="A1319" s="52" t="s">
        <v>443</v>
      </c>
      <c r="B1319" s="102" t="s">
        <v>444</v>
      </c>
      <c r="C1319" s="103"/>
      <c r="D1319" s="103"/>
      <c r="E1319" s="103"/>
      <c r="F1319" s="104"/>
      <c r="G1319" s="105" t="s">
        <v>549</v>
      </c>
      <c r="H1319" s="105" t="s">
        <v>552</v>
      </c>
      <c r="I1319" s="108" t="s">
        <v>594</v>
      </c>
      <c r="J1319" s="111" t="s">
        <v>595</v>
      </c>
    </row>
    <row r="1320" spans="1:10" s="62" customFormat="1" ht="15" customHeight="1" x14ac:dyDescent="0.2">
      <c r="A1320" s="114" t="s">
        <v>13</v>
      </c>
      <c r="B1320" s="115"/>
      <c r="C1320" s="52">
        <f>C1322</f>
        <v>3100</v>
      </c>
      <c r="D1320" s="52">
        <f>SUM(D1321:D1325)</f>
        <v>1100</v>
      </c>
      <c r="E1320" s="52">
        <f>E1322</f>
        <v>1000</v>
      </c>
      <c r="F1320" s="52">
        <f>F1322</f>
        <v>1000</v>
      </c>
      <c r="G1320" s="106"/>
      <c r="H1320" s="106"/>
      <c r="I1320" s="109"/>
      <c r="J1320" s="112"/>
    </row>
    <row r="1321" spans="1:10" s="62" customFormat="1" ht="15" customHeight="1" x14ac:dyDescent="0.2">
      <c r="A1321" s="114" t="s">
        <v>3</v>
      </c>
      <c r="B1321" s="115"/>
      <c r="C1321" s="52">
        <f>SUM(D1321:D1321)</f>
        <v>0</v>
      </c>
      <c r="D1321" s="52">
        <f>SUM(I1321:I1321)</f>
        <v>0</v>
      </c>
      <c r="E1321" s="52">
        <v>0</v>
      </c>
      <c r="F1321" s="52">
        <v>0</v>
      </c>
      <c r="G1321" s="106"/>
      <c r="H1321" s="106"/>
      <c r="I1321" s="109"/>
      <c r="J1321" s="112"/>
    </row>
    <row r="1322" spans="1:10" s="62" customFormat="1" ht="15" customHeight="1" x14ac:dyDescent="0.2">
      <c r="A1322" s="121" t="s">
        <v>10</v>
      </c>
      <c r="B1322" s="122"/>
      <c r="C1322" s="52">
        <f>D1322+E1322+F1322</f>
        <v>3100</v>
      </c>
      <c r="D1322" s="52">
        <v>1100</v>
      </c>
      <c r="E1322" s="52">
        <v>1000</v>
      </c>
      <c r="F1322" s="52">
        <v>1000</v>
      </c>
      <c r="G1322" s="106"/>
      <c r="H1322" s="106"/>
      <c r="I1322" s="109"/>
      <c r="J1322" s="112"/>
    </row>
    <row r="1323" spans="1:10" s="62" customFormat="1" ht="15" customHeight="1" x14ac:dyDescent="0.2">
      <c r="A1323" s="114" t="s">
        <v>11</v>
      </c>
      <c r="B1323" s="123"/>
      <c r="C1323" s="52">
        <f>SUM(D1323:D1323)</f>
        <v>0</v>
      </c>
      <c r="D1323" s="52">
        <f t="shared" ref="D1323" si="259">SUM(I1323:I1323)</f>
        <v>0</v>
      </c>
      <c r="E1323" s="52">
        <v>0</v>
      </c>
      <c r="F1323" s="52">
        <v>0</v>
      </c>
      <c r="G1323" s="106"/>
      <c r="H1323" s="106"/>
      <c r="I1323" s="109"/>
      <c r="J1323" s="112"/>
    </row>
    <row r="1324" spans="1:10" s="62" customFormat="1" ht="15" customHeight="1" x14ac:dyDescent="0.2">
      <c r="A1324" s="114" t="s">
        <v>12</v>
      </c>
      <c r="B1324" s="115"/>
      <c r="C1324" s="52">
        <f>SUM(D1324:D1324)</f>
        <v>0</v>
      </c>
      <c r="D1324" s="52">
        <f>SUM(I1324:I1324)</f>
        <v>0</v>
      </c>
      <c r="E1324" s="52">
        <v>0</v>
      </c>
      <c r="F1324" s="52">
        <v>0</v>
      </c>
      <c r="G1324" s="106"/>
      <c r="H1324" s="106"/>
      <c r="I1324" s="109"/>
      <c r="J1324" s="112"/>
    </row>
    <row r="1325" spans="1:10" s="62" customFormat="1" ht="15" customHeight="1" x14ac:dyDescent="0.2">
      <c r="A1325" s="114" t="s">
        <v>389</v>
      </c>
      <c r="B1325" s="115"/>
      <c r="C1325" s="52">
        <f>SUM(D1325:D1325)</f>
        <v>0</v>
      </c>
      <c r="D1325" s="52">
        <f t="shared" ref="D1325" si="260">SUM(I1325:I1325)</f>
        <v>0</v>
      </c>
      <c r="E1325" s="52">
        <v>0</v>
      </c>
      <c r="F1325" s="52">
        <v>0</v>
      </c>
      <c r="G1325" s="107"/>
      <c r="H1325" s="107"/>
      <c r="I1325" s="110"/>
      <c r="J1325" s="113"/>
    </row>
    <row r="1326" spans="1:10" s="62" customFormat="1" ht="37.5" customHeight="1" x14ac:dyDescent="0.2">
      <c r="A1326" s="52" t="s">
        <v>445</v>
      </c>
      <c r="B1326" s="102" t="s">
        <v>446</v>
      </c>
      <c r="C1326" s="103"/>
      <c r="D1326" s="103"/>
      <c r="E1326" s="103"/>
      <c r="F1326" s="104"/>
      <c r="G1326" s="105" t="s">
        <v>549</v>
      </c>
      <c r="H1326" s="105" t="s">
        <v>557</v>
      </c>
      <c r="I1326" s="108" t="s">
        <v>594</v>
      </c>
      <c r="J1326" s="111" t="s">
        <v>595</v>
      </c>
    </row>
    <row r="1327" spans="1:10" s="62" customFormat="1" ht="15" customHeight="1" x14ac:dyDescent="0.2">
      <c r="A1327" s="114" t="s">
        <v>13</v>
      </c>
      <c r="B1327" s="115"/>
      <c r="C1327" s="52">
        <f>C1329</f>
        <v>900</v>
      </c>
      <c r="D1327" s="52">
        <f>SUM(D1328:D1332)</f>
        <v>300</v>
      </c>
      <c r="E1327" s="52">
        <f>E1329</f>
        <v>300</v>
      </c>
      <c r="F1327" s="52">
        <f>F1329</f>
        <v>300</v>
      </c>
      <c r="G1327" s="106"/>
      <c r="H1327" s="106"/>
      <c r="I1327" s="109"/>
      <c r="J1327" s="112"/>
    </row>
    <row r="1328" spans="1:10" s="62" customFormat="1" ht="15" customHeight="1" x14ac:dyDescent="0.2">
      <c r="A1328" s="114" t="s">
        <v>3</v>
      </c>
      <c r="B1328" s="115"/>
      <c r="C1328" s="52">
        <f>SUM(D1328:D1328)</f>
        <v>0</v>
      </c>
      <c r="D1328" s="52">
        <f>SUM(I1328:I1328)</f>
        <v>0</v>
      </c>
      <c r="E1328" s="52">
        <v>0</v>
      </c>
      <c r="F1328" s="52">
        <v>0</v>
      </c>
      <c r="G1328" s="106"/>
      <c r="H1328" s="106"/>
      <c r="I1328" s="109"/>
      <c r="J1328" s="112"/>
    </row>
    <row r="1329" spans="1:10" s="62" customFormat="1" ht="15" customHeight="1" x14ac:dyDescent="0.2">
      <c r="A1329" s="121" t="s">
        <v>10</v>
      </c>
      <c r="B1329" s="122"/>
      <c r="C1329" s="52">
        <f>D1329+E1329+F1329</f>
        <v>900</v>
      </c>
      <c r="D1329" s="52">
        <v>300</v>
      </c>
      <c r="E1329" s="52">
        <v>300</v>
      </c>
      <c r="F1329" s="52">
        <v>300</v>
      </c>
      <c r="G1329" s="106"/>
      <c r="H1329" s="106"/>
      <c r="I1329" s="109"/>
      <c r="J1329" s="112"/>
    </row>
    <row r="1330" spans="1:10" s="62" customFormat="1" ht="15" customHeight="1" x14ac:dyDescent="0.2">
      <c r="A1330" s="114" t="s">
        <v>11</v>
      </c>
      <c r="B1330" s="123"/>
      <c r="C1330" s="52">
        <f>SUM(D1330:D1330)</f>
        <v>0</v>
      </c>
      <c r="D1330" s="52">
        <f t="shared" ref="D1330" si="261">SUM(I1330:I1330)</f>
        <v>0</v>
      </c>
      <c r="E1330" s="52">
        <v>0</v>
      </c>
      <c r="F1330" s="52">
        <v>0</v>
      </c>
      <c r="G1330" s="106"/>
      <c r="H1330" s="106"/>
      <c r="I1330" s="109"/>
      <c r="J1330" s="112"/>
    </row>
    <row r="1331" spans="1:10" s="62" customFormat="1" ht="15" customHeight="1" x14ac:dyDescent="0.2">
      <c r="A1331" s="114" t="s">
        <v>12</v>
      </c>
      <c r="B1331" s="115"/>
      <c r="C1331" s="52">
        <f>SUM(D1331:D1331)</f>
        <v>0</v>
      </c>
      <c r="D1331" s="52">
        <f>SUM(I1331:I1331)</f>
        <v>0</v>
      </c>
      <c r="E1331" s="52">
        <v>0</v>
      </c>
      <c r="F1331" s="52">
        <v>0</v>
      </c>
      <c r="G1331" s="106"/>
      <c r="H1331" s="106"/>
      <c r="I1331" s="109"/>
      <c r="J1331" s="112"/>
    </row>
    <row r="1332" spans="1:10" s="62" customFormat="1" ht="15" customHeight="1" x14ac:dyDescent="0.2">
      <c r="A1332" s="114" t="s">
        <v>389</v>
      </c>
      <c r="B1332" s="115"/>
      <c r="C1332" s="52">
        <f>SUM(D1332:D1332)</f>
        <v>0</v>
      </c>
      <c r="D1332" s="52">
        <f t="shared" ref="D1332" si="262">SUM(I1332:I1332)</f>
        <v>0</v>
      </c>
      <c r="E1332" s="52">
        <v>0</v>
      </c>
      <c r="F1332" s="52">
        <v>0</v>
      </c>
      <c r="G1332" s="107"/>
      <c r="H1332" s="107"/>
      <c r="I1332" s="110"/>
      <c r="J1332" s="113"/>
    </row>
    <row r="1333" spans="1:10" s="62" customFormat="1" ht="42.75" customHeight="1" x14ac:dyDescent="0.2">
      <c r="A1333" s="52" t="s">
        <v>447</v>
      </c>
      <c r="B1333" s="102" t="s">
        <v>448</v>
      </c>
      <c r="C1333" s="103"/>
      <c r="D1333" s="103"/>
      <c r="E1333" s="103"/>
      <c r="F1333" s="104"/>
      <c r="G1333" s="105" t="s">
        <v>558</v>
      </c>
      <c r="H1333" s="105" t="s">
        <v>310</v>
      </c>
      <c r="I1333" s="108" t="s">
        <v>310</v>
      </c>
      <c r="J1333" s="111" t="s">
        <v>310</v>
      </c>
    </row>
    <row r="1334" spans="1:10" s="62" customFormat="1" ht="15" customHeight="1" x14ac:dyDescent="0.2">
      <c r="A1334" s="114" t="s">
        <v>13</v>
      </c>
      <c r="B1334" s="115"/>
      <c r="C1334" s="52">
        <f>C1336</f>
        <v>0</v>
      </c>
      <c r="D1334" s="52">
        <f>SUM(D1335:D1339)</f>
        <v>0</v>
      </c>
      <c r="E1334" s="52">
        <f>E1336</f>
        <v>0</v>
      </c>
      <c r="F1334" s="52">
        <f>F1336</f>
        <v>0</v>
      </c>
      <c r="G1334" s="106"/>
      <c r="H1334" s="106"/>
      <c r="I1334" s="109"/>
      <c r="J1334" s="112"/>
    </row>
    <row r="1335" spans="1:10" s="62" customFormat="1" ht="15" customHeight="1" x14ac:dyDescent="0.2">
      <c r="A1335" s="114" t="s">
        <v>3</v>
      </c>
      <c r="B1335" s="115"/>
      <c r="C1335" s="52">
        <f>SUM(D1335:D1335)</f>
        <v>0</v>
      </c>
      <c r="D1335" s="52">
        <f>SUM(I1335:I1335)</f>
        <v>0</v>
      </c>
      <c r="E1335" s="52">
        <v>0</v>
      </c>
      <c r="F1335" s="52">
        <v>0</v>
      </c>
      <c r="G1335" s="106"/>
      <c r="H1335" s="106"/>
      <c r="I1335" s="109"/>
      <c r="J1335" s="112"/>
    </row>
    <row r="1336" spans="1:10" s="62" customFormat="1" ht="15" customHeight="1" x14ac:dyDescent="0.2">
      <c r="A1336" s="121" t="s">
        <v>10</v>
      </c>
      <c r="B1336" s="122"/>
      <c r="C1336" s="52">
        <v>0</v>
      </c>
      <c r="D1336" s="52">
        <v>0</v>
      </c>
      <c r="E1336" s="52">
        <v>0</v>
      </c>
      <c r="F1336" s="52">
        <v>0</v>
      </c>
      <c r="G1336" s="106"/>
      <c r="H1336" s="106"/>
      <c r="I1336" s="109"/>
      <c r="J1336" s="112"/>
    </row>
    <row r="1337" spans="1:10" s="62" customFormat="1" ht="15" customHeight="1" x14ac:dyDescent="0.2">
      <c r="A1337" s="114" t="s">
        <v>11</v>
      </c>
      <c r="B1337" s="123"/>
      <c r="C1337" s="52">
        <f>SUM(D1337:D1337)</f>
        <v>0</v>
      </c>
      <c r="D1337" s="52">
        <f t="shared" ref="D1337" si="263">SUM(I1337:I1337)</f>
        <v>0</v>
      </c>
      <c r="E1337" s="52">
        <v>0</v>
      </c>
      <c r="F1337" s="52">
        <v>0</v>
      </c>
      <c r="G1337" s="106"/>
      <c r="H1337" s="106"/>
      <c r="I1337" s="109"/>
      <c r="J1337" s="112"/>
    </row>
    <row r="1338" spans="1:10" s="62" customFormat="1" ht="15" customHeight="1" x14ac:dyDescent="0.2">
      <c r="A1338" s="114" t="s">
        <v>12</v>
      </c>
      <c r="B1338" s="115"/>
      <c r="C1338" s="52">
        <f>SUM(D1338:D1338)</f>
        <v>0</v>
      </c>
      <c r="D1338" s="52">
        <f>SUM(I1338:I1338)</f>
        <v>0</v>
      </c>
      <c r="E1338" s="52">
        <v>0</v>
      </c>
      <c r="F1338" s="52">
        <v>0</v>
      </c>
      <c r="G1338" s="106"/>
      <c r="H1338" s="106"/>
      <c r="I1338" s="109"/>
      <c r="J1338" s="112"/>
    </row>
    <row r="1339" spans="1:10" s="62" customFormat="1" ht="15" customHeight="1" x14ac:dyDescent="0.2">
      <c r="A1339" s="114" t="s">
        <v>389</v>
      </c>
      <c r="B1339" s="115"/>
      <c r="C1339" s="52">
        <f>SUM(D1339:D1339)</f>
        <v>0</v>
      </c>
      <c r="D1339" s="52">
        <f t="shared" ref="D1339" si="264">SUM(I1339:I1339)</f>
        <v>0</v>
      </c>
      <c r="E1339" s="52">
        <v>0</v>
      </c>
      <c r="F1339" s="52">
        <v>0</v>
      </c>
      <c r="G1339" s="107"/>
      <c r="H1339" s="107"/>
      <c r="I1339" s="110"/>
      <c r="J1339" s="113"/>
    </row>
    <row r="1340" spans="1:10" s="62" customFormat="1" ht="50.25" customHeight="1" x14ac:dyDescent="0.2">
      <c r="A1340" s="52" t="s">
        <v>449</v>
      </c>
      <c r="B1340" s="102" t="s">
        <v>450</v>
      </c>
      <c r="C1340" s="103"/>
      <c r="D1340" s="103"/>
      <c r="E1340" s="103"/>
      <c r="F1340" s="104"/>
      <c r="G1340" s="105" t="s">
        <v>559</v>
      </c>
      <c r="H1340" s="105" t="s">
        <v>310</v>
      </c>
      <c r="I1340" s="108" t="s">
        <v>310</v>
      </c>
      <c r="J1340" s="111" t="s">
        <v>310</v>
      </c>
    </row>
    <row r="1341" spans="1:10" s="62" customFormat="1" ht="15" customHeight="1" x14ac:dyDescent="0.2">
      <c r="A1341" s="114" t="s">
        <v>13</v>
      </c>
      <c r="B1341" s="115"/>
      <c r="C1341" s="52">
        <f>C1343</f>
        <v>0</v>
      </c>
      <c r="D1341" s="52">
        <f>SUM(D1342:D1346)</f>
        <v>0</v>
      </c>
      <c r="E1341" s="52">
        <f>E1343</f>
        <v>0</v>
      </c>
      <c r="F1341" s="52">
        <f>F1343</f>
        <v>0</v>
      </c>
      <c r="G1341" s="106"/>
      <c r="H1341" s="106"/>
      <c r="I1341" s="109"/>
      <c r="J1341" s="112"/>
    </row>
    <row r="1342" spans="1:10" s="62" customFormat="1" ht="15" customHeight="1" x14ac:dyDescent="0.2">
      <c r="A1342" s="114" t="s">
        <v>3</v>
      </c>
      <c r="B1342" s="115"/>
      <c r="C1342" s="52">
        <f>SUM(D1342:D1342)</f>
        <v>0</v>
      </c>
      <c r="D1342" s="52">
        <f>SUM(I1342:I1342)</f>
        <v>0</v>
      </c>
      <c r="E1342" s="52">
        <v>0</v>
      </c>
      <c r="F1342" s="52">
        <v>0</v>
      </c>
      <c r="G1342" s="106"/>
      <c r="H1342" s="106"/>
      <c r="I1342" s="109"/>
      <c r="J1342" s="112"/>
    </row>
    <row r="1343" spans="1:10" s="62" customFormat="1" ht="15" customHeight="1" x14ac:dyDescent="0.2">
      <c r="A1343" s="121" t="s">
        <v>10</v>
      </c>
      <c r="B1343" s="122"/>
      <c r="C1343" s="52">
        <v>0</v>
      </c>
      <c r="D1343" s="52">
        <v>0</v>
      </c>
      <c r="E1343" s="52">
        <v>0</v>
      </c>
      <c r="F1343" s="52">
        <v>0</v>
      </c>
      <c r="G1343" s="106"/>
      <c r="H1343" s="106"/>
      <c r="I1343" s="109"/>
      <c r="J1343" s="112"/>
    </row>
    <row r="1344" spans="1:10" s="62" customFormat="1" ht="15" customHeight="1" x14ac:dyDescent="0.2">
      <c r="A1344" s="114" t="s">
        <v>11</v>
      </c>
      <c r="B1344" s="123"/>
      <c r="C1344" s="52">
        <f>SUM(D1344:D1344)</f>
        <v>0</v>
      </c>
      <c r="D1344" s="52">
        <f t="shared" ref="D1344" si="265">SUM(I1344:I1344)</f>
        <v>0</v>
      </c>
      <c r="E1344" s="52">
        <v>0</v>
      </c>
      <c r="F1344" s="52">
        <v>0</v>
      </c>
      <c r="G1344" s="106"/>
      <c r="H1344" s="106"/>
      <c r="I1344" s="109"/>
      <c r="J1344" s="112"/>
    </row>
    <row r="1345" spans="1:10" s="62" customFormat="1" ht="15" customHeight="1" x14ac:dyDescent="0.2">
      <c r="A1345" s="114" t="s">
        <v>12</v>
      </c>
      <c r="B1345" s="115"/>
      <c r="C1345" s="52">
        <f>SUM(D1345:D1345)</f>
        <v>0</v>
      </c>
      <c r="D1345" s="52">
        <f>SUM(I1345:I1345)</f>
        <v>0</v>
      </c>
      <c r="E1345" s="52">
        <v>0</v>
      </c>
      <c r="F1345" s="52">
        <v>0</v>
      </c>
      <c r="G1345" s="106"/>
      <c r="H1345" s="106"/>
      <c r="I1345" s="109"/>
      <c r="J1345" s="112"/>
    </row>
    <row r="1346" spans="1:10" s="62" customFormat="1" ht="15" customHeight="1" x14ac:dyDescent="0.2">
      <c r="A1346" s="114" t="s">
        <v>389</v>
      </c>
      <c r="B1346" s="115"/>
      <c r="C1346" s="52">
        <f>SUM(D1346:D1346)</f>
        <v>0</v>
      </c>
      <c r="D1346" s="52">
        <f t="shared" ref="D1346" si="266">SUM(I1346:I1346)</f>
        <v>0</v>
      </c>
      <c r="E1346" s="52">
        <v>0</v>
      </c>
      <c r="F1346" s="52">
        <v>0</v>
      </c>
      <c r="G1346" s="107"/>
      <c r="H1346" s="107"/>
      <c r="I1346" s="110"/>
      <c r="J1346" s="113"/>
    </row>
    <row r="1347" spans="1:10" s="62" customFormat="1" ht="38.25" customHeight="1" x14ac:dyDescent="0.2">
      <c r="A1347" s="52" t="s">
        <v>451</v>
      </c>
      <c r="B1347" s="102" t="s">
        <v>452</v>
      </c>
      <c r="C1347" s="103"/>
      <c r="D1347" s="103"/>
      <c r="E1347" s="103"/>
      <c r="F1347" s="104"/>
      <c r="G1347" s="105" t="s">
        <v>560</v>
      </c>
      <c r="H1347" s="105" t="s">
        <v>310</v>
      </c>
      <c r="I1347" s="108" t="s">
        <v>310</v>
      </c>
      <c r="J1347" s="111" t="s">
        <v>310</v>
      </c>
    </row>
    <row r="1348" spans="1:10" s="62" customFormat="1" ht="15" customHeight="1" x14ac:dyDescent="0.2">
      <c r="A1348" s="114" t="s">
        <v>13</v>
      </c>
      <c r="B1348" s="115"/>
      <c r="C1348" s="52">
        <f>C1350</f>
        <v>0</v>
      </c>
      <c r="D1348" s="52">
        <f>SUM(D1349:D1353)</f>
        <v>0</v>
      </c>
      <c r="E1348" s="52">
        <f>E1350</f>
        <v>0</v>
      </c>
      <c r="F1348" s="52">
        <f>F1350</f>
        <v>0</v>
      </c>
      <c r="G1348" s="106"/>
      <c r="H1348" s="106"/>
      <c r="I1348" s="109"/>
      <c r="J1348" s="112"/>
    </row>
    <row r="1349" spans="1:10" s="62" customFormat="1" ht="15" customHeight="1" x14ac:dyDescent="0.2">
      <c r="A1349" s="114" t="s">
        <v>3</v>
      </c>
      <c r="B1349" s="115"/>
      <c r="C1349" s="52">
        <f>SUM(D1349:D1349)</f>
        <v>0</v>
      </c>
      <c r="D1349" s="52">
        <f>SUM(I1349:I1349)</f>
        <v>0</v>
      </c>
      <c r="E1349" s="52">
        <v>0</v>
      </c>
      <c r="F1349" s="52">
        <v>0</v>
      </c>
      <c r="G1349" s="106"/>
      <c r="H1349" s="106"/>
      <c r="I1349" s="109"/>
      <c r="J1349" s="112"/>
    </row>
    <row r="1350" spans="1:10" s="62" customFormat="1" ht="15" customHeight="1" x14ac:dyDescent="0.2">
      <c r="A1350" s="121" t="s">
        <v>10</v>
      </c>
      <c r="B1350" s="122"/>
      <c r="C1350" s="52">
        <v>0</v>
      </c>
      <c r="D1350" s="52">
        <v>0</v>
      </c>
      <c r="E1350" s="52">
        <v>0</v>
      </c>
      <c r="F1350" s="52">
        <v>0</v>
      </c>
      <c r="G1350" s="106"/>
      <c r="H1350" s="106"/>
      <c r="I1350" s="109"/>
      <c r="J1350" s="112"/>
    </row>
    <row r="1351" spans="1:10" s="62" customFormat="1" ht="15" customHeight="1" x14ac:dyDescent="0.2">
      <c r="A1351" s="114" t="s">
        <v>11</v>
      </c>
      <c r="B1351" s="123"/>
      <c r="C1351" s="52">
        <f>SUM(D1351:D1351)</f>
        <v>0</v>
      </c>
      <c r="D1351" s="52">
        <f t="shared" ref="D1351" si="267">SUM(I1351:I1351)</f>
        <v>0</v>
      </c>
      <c r="E1351" s="52">
        <v>0</v>
      </c>
      <c r="F1351" s="52">
        <v>0</v>
      </c>
      <c r="G1351" s="106"/>
      <c r="H1351" s="106"/>
      <c r="I1351" s="109"/>
      <c r="J1351" s="112"/>
    </row>
    <row r="1352" spans="1:10" s="62" customFormat="1" ht="15" customHeight="1" x14ac:dyDescent="0.2">
      <c r="A1352" s="114" t="s">
        <v>12</v>
      </c>
      <c r="B1352" s="115"/>
      <c r="C1352" s="52">
        <f>SUM(D1352:D1352)</f>
        <v>0</v>
      </c>
      <c r="D1352" s="52">
        <f>SUM(I1352:I1352)</f>
        <v>0</v>
      </c>
      <c r="E1352" s="52">
        <v>0</v>
      </c>
      <c r="F1352" s="52">
        <v>0</v>
      </c>
      <c r="G1352" s="106"/>
      <c r="H1352" s="106"/>
      <c r="I1352" s="109"/>
      <c r="J1352" s="112"/>
    </row>
    <row r="1353" spans="1:10" s="62" customFormat="1" ht="15" customHeight="1" x14ac:dyDescent="0.2">
      <c r="A1353" s="114" t="s">
        <v>389</v>
      </c>
      <c r="B1353" s="115"/>
      <c r="C1353" s="52">
        <f>SUM(D1353:D1353)</f>
        <v>0</v>
      </c>
      <c r="D1353" s="52">
        <f t="shared" ref="D1353" si="268">SUM(I1353:I1353)</f>
        <v>0</v>
      </c>
      <c r="E1353" s="52">
        <v>0</v>
      </c>
      <c r="F1353" s="52">
        <v>0</v>
      </c>
      <c r="G1353" s="107"/>
      <c r="H1353" s="107"/>
      <c r="I1353" s="110"/>
      <c r="J1353" s="113"/>
    </row>
    <row r="1354" spans="1:10" s="62" customFormat="1" ht="41.25" customHeight="1" x14ac:dyDescent="0.2">
      <c r="A1354" s="52" t="s">
        <v>453</v>
      </c>
      <c r="B1354" s="102" t="s">
        <v>454</v>
      </c>
      <c r="C1354" s="103"/>
      <c r="D1354" s="103"/>
      <c r="E1354" s="103"/>
      <c r="F1354" s="104"/>
      <c r="G1354" s="105" t="s">
        <v>560</v>
      </c>
      <c r="H1354" s="105" t="s">
        <v>310</v>
      </c>
      <c r="I1354" s="108" t="s">
        <v>310</v>
      </c>
      <c r="J1354" s="111" t="s">
        <v>310</v>
      </c>
    </row>
    <row r="1355" spans="1:10" s="62" customFormat="1" ht="15" customHeight="1" x14ac:dyDescent="0.2">
      <c r="A1355" s="114" t="s">
        <v>13</v>
      </c>
      <c r="B1355" s="115"/>
      <c r="C1355" s="52">
        <f>C1357</f>
        <v>0</v>
      </c>
      <c r="D1355" s="52">
        <f>SUM(D1356:D1360)</f>
        <v>0</v>
      </c>
      <c r="E1355" s="52">
        <f>E1357</f>
        <v>0</v>
      </c>
      <c r="F1355" s="52">
        <f>F1357</f>
        <v>0</v>
      </c>
      <c r="G1355" s="106"/>
      <c r="H1355" s="106"/>
      <c r="I1355" s="109"/>
      <c r="J1355" s="112"/>
    </row>
    <row r="1356" spans="1:10" s="62" customFormat="1" ht="15" customHeight="1" x14ac:dyDescent="0.2">
      <c r="A1356" s="114" t="s">
        <v>3</v>
      </c>
      <c r="B1356" s="115"/>
      <c r="C1356" s="52">
        <f>SUM(D1356:D1356)</f>
        <v>0</v>
      </c>
      <c r="D1356" s="52">
        <f>SUM(I1356:I1356)</f>
        <v>0</v>
      </c>
      <c r="E1356" s="52">
        <v>0</v>
      </c>
      <c r="F1356" s="52">
        <v>0</v>
      </c>
      <c r="G1356" s="106"/>
      <c r="H1356" s="106"/>
      <c r="I1356" s="109"/>
      <c r="J1356" s="112"/>
    </row>
    <row r="1357" spans="1:10" s="62" customFormat="1" ht="15" customHeight="1" x14ac:dyDescent="0.2">
      <c r="A1357" s="121" t="s">
        <v>10</v>
      </c>
      <c r="B1357" s="122"/>
      <c r="C1357" s="52">
        <f>D1357+E1357+F1357</f>
        <v>0</v>
      </c>
      <c r="D1357" s="52">
        <v>0</v>
      </c>
      <c r="E1357" s="52">
        <v>0</v>
      </c>
      <c r="F1357" s="52">
        <v>0</v>
      </c>
      <c r="G1357" s="106"/>
      <c r="H1357" s="106"/>
      <c r="I1357" s="109"/>
      <c r="J1357" s="112"/>
    </row>
    <row r="1358" spans="1:10" s="62" customFormat="1" ht="15" customHeight="1" x14ac:dyDescent="0.2">
      <c r="A1358" s="114" t="s">
        <v>11</v>
      </c>
      <c r="B1358" s="123"/>
      <c r="C1358" s="52">
        <f>SUM(D1358:D1358)</f>
        <v>0</v>
      </c>
      <c r="D1358" s="52">
        <f t="shared" ref="D1358" si="269">SUM(I1358:I1358)</f>
        <v>0</v>
      </c>
      <c r="E1358" s="52">
        <v>0</v>
      </c>
      <c r="F1358" s="52">
        <v>0</v>
      </c>
      <c r="G1358" s="106"/>
      <c r="H1358" s="106"/>
      <c r="I1358" s="109"/>
      <c r="J1358" s="112"/>
    </row>
    <row r="1359" spans="1:10" s="62" customFormat="1" ht="15" customHeight="1" x14ac:dyDescent="0.2">
      <c r="A1359" s="114" t="s">
        <v>12</v>
      </c>
      <c r="B1359" s="115"/>
      <c r="C1359" s="52">
        <f>SUM(D1359:D1359)</f>
        <v>0</v>
      </c>
      <c r="D1359" s="52">
        <f>SUM(I1359:I1359)</f>
        <v>0</v>
      </c>
      <c r="E1359" s="52">
        <v>0</v>
      </c>
      <c r="F1359" s="52">
        <v>0</v>
      </c>
      <c r="G1359" s="106"/>
      <c r="H1359" s="106"/>
      <c r="I1359" s="109"/>
      <c r="J1359" s="112"/>
    </row>
    <row r="1360" spans="1:10" s="62" customFormat="1" ht="15" customHeight="1" x14ac:dyDescent="0.2">
      <c r="A1360" s="114" t="s">
        <v>389</v>
      </c>
      <c r="B1360" s="115"/>
      <c r="C1360" s="52">
        <f>SUM(D1360:D1360)</f>
        <v>0</v>
      </c>
      <c r="D1360" s="52">
        <f t="shared" ref="D1360" si="270">SUM(I1360:I1360)</f>
        <v>0</v>
      </c>
      <c r="E1360" s="52">
        <v>0</v>
      </c>
      <c r="F1360" s="52">
        <v>0</v>
      </c>
      <c r="G1360" s="107"/>
      <c r="H1360" s="107"/>
      <c r="I1360" s="110"/>
      <c r="J1360" s="113"/>
    </row>
    <row r="1361" spans="1:10" s="62" customFormat="1" ht="66" customHeight="1" x14ac:dyDescent="0.2">
      <c r="A1361" s="55" t="s">
        <v>455</v>
      </c>
      <c r="B1361" s="118" t="s">
        <v>639</v>
      </c>
      <c r="C1361" s="119"/>
      <c r="D1361" s="119"/>
      <c r="E1361" s="119"/>
      <c r="F1361" s="120"/>
      <c r="G1361" s="105" t="s">
        <v>549</v>
      </c>
      <c r="H1361" s="105" t="s">
        <v>640</v>
      </c>
      <c r="I1361" s="108">
        <f t="shared" ref="I1361:J1361" si="271">I1277</f>
        <v>2020</v>
      </c>
      <c r="J1361" s="111" t="str">
        <f t="shared" si="271"/>
        <v>2025</v>
      </c>
    </row>
    <row r="1362" spans="1:10" s="62" customFormat="1" ht="33.75" customHeight="1" x14ac:dyDescent="0.2">
      <c r="A1362" s="114" t="s">
        <v>13</v>
      </c>
      <c r="B1362" s="115"/>
      <c r="C1362" s="52">
        <f>C1364</f>
        <v>0</v>
      </c>
      <c r="D1362" s="52">
        <f>SUM(D1363:D1367)</f>
        <v>0</v>
      </c>
      <c r="E1362" s="52">
        <f>E1364</f>
        <v>0</v>
      </c>
      <c r="F1362" s="52">
        <f>F1364</f>
        <v>0</v>
      </c>
      <c r="G1362" s="106"/>
      <c r="H1362" s="106"/>
      <c r="I1362" s="109"/>
      <c r="J1362" s="112"/>
    </row>
    <row r="1363" spans="1:10" s="62" customFormat="1" ht="33.75" customHeight="1" x14ac:dyDescent="0.2">
      <c r="A1363" s="114" t="s">
        <v>3</v>
      </c>
      <c r="B1363" s="115"/>
      <c r="C1363" s="52">
        <f>SUM(D1363:D1363)</f>
        <v>0</v>
      </c>
      <c r="D1363" s="52">
        <f>SUM(I1363:I1363)</f>
        <v>0</v>
      </c>
      <c r="E1363" s="52">
        <v>0</v>
      </c>
      <c r="F1363" s="52">
        <v>0</v>
      </c>
      <c r="G1363" s="106"/>
      <c r="H1363" s="106"/>
      <c r="I1363" s="109"/>
      <c r="J1363" s="112"/>
    </row>
    <row r="1364" spans="1:10" s="62" customFormat="1" ht="33.75" customHeight="1" x14ac:dyDescent="0.2">
      <c r="A1364" s="121" t="s">
        <v>10</v>
      </c>
      <c r="B1364" s="122"/>
      <c r="C1364" s="52">
        <f>D1364+E1364+F1364</f>
        <v>0</v>
      </c>
      <c r="D1364" s="52">
        <f>D1371+D1378+D1385</f>
        <v>0</v>
      </c>
      <c r="E1364" s="52">
        <f>E1371+E1378</f>
        <v>0</v>
      </c>
      <c r="F1364" s="52">
        <f>F1371+F1378</f>
        <v>0</v>
      </c>
      <c r="G1364" s="106"/>
      <c r="H1364" s="106"/>
      <c r="I1364" s="109"/>
      <c r="J1364" s="112"/>
    </row>
    <row r="1365" spans="1:10" s="62" customFormat="1" ht="33.75" customHeight="1" x14ac:dyDescent="0.2">
      <c r="A1365" s="114" t="s">
        <v>11</v>
      </c>
      <c r="B1365" s="123"/>
      <c r="C1365" s="52">
        <f>SUM(D1365:D1365)</f>
        <v>0</v>
      </c>
      <c r="D1365" s="52">
        <f t="shared" ref="D1365" si="272">SUM(I1365:I1365)</f>
        <v>0</v>
      </c>
      <c r="E1365" s="52">
        <v>0</v>
      </c>
      <c r="F1365" s="52">
        <v>0</v>
      </c>
      <c r="G1365" s="106"/>
      <c r="H1365" s="106"/>
      <c r="I1365" s="109"/>
      <c r="J1365" s="112"/>
    </row>
    <row r="1366" spans="1:10" s="62" customFormat="1" ht="33.75" customHeight="1" x14ac:dyDescent="0.2">
      <c r="A1366" s="114" t="s">
        <v>12</v>
      </c>
      <c r="B1366" s="115"/>
      <c r="C1366" s="52">
        <f>SUM(D1366:D1366)</f>
        <v>0</v>
      </c>
      <c r="D1366" s="52">
        <f>SUM(I1366:I1366)</f>
        <v>0</v>
      </c>
      <c r="E1366" s="52">
        <v>0</v>
      </c>
      <c r="F1366" s="52">
        <v>0</v>
      </c>
      <c r="G1366" s="106"/>
      <c r="H1366" s="106"/>
      <c r="I1366" s="109"/>
      <c r="J1366" s="112"/>
    </row>
    <row r="1367" spans="1:10" s="62" customFormat="1" ht="33.75" customHeight="1" x14ac:dyDescent="0.2">
      <c r="A1367" s="114" t="s">
        <v>389</v>
      </c>
      <c r="B1367" s="115"/>
      <c r="C1367" s="52">
        <f>SUM(D1367:D1367)</f>
        <v>0</v>
      </c>
      <c r="D1367" s="52">
        <f t="shared" ref="D1367" si="273">SUM(I1367:I1367)</f>
        <v>0</v>
      </c>
      <c r="E1367" s="52">
        <v>0</v>
      </c>
      <c r="F1367" s="52">
        <v>0</v>
      </c>
      <c r="G1367" s="107"/>
      <c r="H1367" s="107"/>
      <c r="I1367" s="110"/>
      <c r="J1367" s="113"/>
    </row>
    <row r="1368" spans="1:10" s="62" customFormat="1" ht="33" customHeight="1" x14ac:dyDescent="0.2">
      <c r="A1368" s="52" t="s">
        <v>456</v>
      </c>
      <c r="B1368" s="102" t="s">
        <v>457</v>
      </c>
      <c r="C1368" s="103"/>
      <c r="D1368" s="103"/>
      <c r="E1368" s="103"/>
      <c r="F1368" s="104"/>
      <c r="G1368" s="105" t="s">
        <v>549</v>
      </c>
      <c r="H1368" s="105" t="s">
        <v>310</v>
      </c>
      <c r="I1368" s="108" t="s">
        <v>310</v>
      </c>
      <c r="J1368" s="111" t="s">
        <v>310</v>
      </c>
    </row>
    <row r="1369" spans="1:10" s="62" customFormat="1" ht="15" customHeight="1" x14ac:dyDescent="0.2">
      <c r="A1369" s="114" t="s">
        <v>13</v>
      </c>
      <c r="B1369" s="115"/>
      <c r="C1369" s="52">
        <f>C1371</f>
        <v>0</v>
      </c>
      <c r="D1369" s="52">
        <f>SUM(D1370:D1374)</f>
        <v>0</v>
      </c>
      <c r="E1369" s="52">
        <f>E1371</f>
        <v>0</v>
      </c>
      <c r="F1369" s="52">
        <f>F1371</f>
        <v>0</v>
      </c>
      <c r="G1369" s="106"/>
      <c r="H1369" s="106"/>
      <c r="I1369" s="109"/>
      <c r="J1369" s="112"/>
    </row>
    <row r="1370" spans="1:10" s="62" customFormat="1" ht="15" customHeight="1" x14ac:dyDescent="0.2">
      <c r="A1370" s="114" t="s">
        <v>3</v>
      </c>
      <c r="B1370" s="115"/>
      <c r="C1370" s="52">
        <f>SUM(D1370:D1370)</f>
        <v>0</v>
      </c>
      <c r="D1370" s="52">
        <f>SUM(I1370:I1370)</f>
        <v>0</v>
      </c>
      <c r="E1370" s="52">
        <v>0</v>
      </c>
      <c r="F1370" s="52">
        <v>0</v>
      </c>
      <c r="G1370" s="106"/>
      <c r="H1370" s="106"/>
      <c r="I1370" s="109"/>
      <c r="J1370" s="112"/>
    </row>
    <row r="1371" spans="1:10" s="62" customFormat="1" ht="15" customHeight="1" x14ac:dyDescent="0.2">
      <c r="A1371" s="121" t="s">
        <v>10</v>
      </c>
      <c r="B1371" s="122"/>
      <c r="C1371" s="52">
        <f>D1371+E1371+F1371</f>
        <v>0</v>
      </c>
      <c r="D1371" s="52">
        <v>0</v>
      </c>
      <c r="E1371" s="52">
        <v>0</v>
      </c>
      <c r="F1371" s="52">
        <v>0</v>
      </c>
      <c r="G1371" s="106"/>
      <c r="H1371" s="106"/>
      <c r="I1371" s="109"/>
      <c r="J1371" s="112"/>
    </row>
    <row r="1372" spans="1:10" s="62" customFormat="1" ht="15" customHeight="1" x14ac:dyDescent="0.2">
      <c r="A1372" s="114" t="s">
        <v>11</v>
      </c>
      <c r="B1372" s="123"/>
      <c r="C1372" s="52">
        <f>SUM(D1372:D1372)</f>
        <v>0</v>
      </c>
      <c r="D1372" s="52">
        <f t="shared" ref="D1372" si="274">SUM(I1372:I1372)</f>
        <v>0</v>
      </c>
      <c r="E1372" s="52">
        <v>0</v>
      </c>
      <c r="F1372" s="52">
        <v>0</v>
      </c>
      <c r="G1372" s="106"/>
      <c r="H1372" s="106"/>
      <c r="I1372" s="109"/>
      <c r="J1372" s="112"/>
    </row>
    <row r="1373" spans="1:10" s="62" customFormat="1" ht="15" customHeight="1" x14ac:dyDescent="0.2">
      <c r="A1373" s="114" t="s">
        <v>12</v>
      </c>
      <c r="B1373" s="115"/>
      <c r="C1373" s="52">
        <f>SUM(D1373:D1373)</f>
        <v>0</v>
      </c>
      <c r="D1373" s="52">
        <f>SUM(I1373:I1373)</f>
        <v>0</v>
      </c>
      <c r="E1373" s="52">
        <v>0</v>
      </c>
      <c r="F1373" s="52">
        <v>0</v>
      </c>
      <c r="G1373" s="106"/>
      <c r="H1373" s="106"/>
      <c r="I1373" s="109"/>
      <c r="J1373" s="112"/>
    </row>
    <row r="1374" spans="1:10" s="62" customFormat="1" ht="15" customHeight="1" x14ac:dyDescent="0.2">
      <c r="A1374" s="114" t="s">
        <v>389</v>
      </c>
      <c r="B1374" s="115"/>
      <c r="C1374" s="52">
        <f>SUM(D1374:D1374)</f>
        <v>0</v>
      </c>
      <c r="D1374" s="52">
        <f t="shared" ref="D1374" si="275">SUM(I1374:I1374)</f>
        <v>0</v>
      </c>
      <c r="E1374" s="52">
        <v>0</v>
      </c>
      <c r="F1374" s="52">
        <v>0</v>
      </c>
      <c r="G1374" s="107"/>
      <c r="H1374" s="107"/>
      <c r="I1374" s="110"/>
      <c r="J1374" s="113"/>
    </row>
    <row r="1375" spans="1:10" s="62" customFormat="1" ht="33" customHeight="1" x14ac:dyDescent="0.2">
      <c r="A1375" s="52" t="s">
        <v>458</v>
      </c>
      <c r="B1375" s="102" t="s">
        <v>459</v>
      </c>
      <c r="C1375" s="103"/>
      <c r="D1375" s="103"/>
      <c r="E1375" s="103"/>
      <c r="F1375" s="104"/>
      <c r="G1375" s="105" t="s">
        <v>549</v>
      </c>
      <c r="H1375" s="105" t="s">
        <v>310</v>
      </c>
      <c r="I1375" s="108" t="s">
        <v>310</v>
      </c>
      <c r="J1375" s="111" t="s">
        <v>310</v>
      </c>
    </row>
    <row r="1376" spans="1:10" s="62" customFormat="1" ht="15" customHeight="1" x14ac:dyDescent="0.2">
      <c r="A1376" s="114" t="s">
        <v>13</v>
      </c>
      <c r="B1376" s="115"/>
      <c r="C1376" s="52">
        <f>C1378</f>
        <v>0</v>
      </c>
      <c r="D1376" s="52">
        <f>SUM(D1377:D1381)</f>
        <v>0</v>
      </c>
      <c r="E1376" s="52">
        <f>E1378</f>
        <v>0</v>
      </c>
      <c r="F1376" s="52">
        <f>F1378</f>
        <v>0</v>
      </c>
      <c r="G1376" s="106"/>
      <c r="H1376" s="106"/>
      <c r="I1376" s="109"/>
      <c r="J1376" s="112"/>
    </row>
    <row r="1377" spans="1:10" s="62" customFormat="1" ht="15" customHeight="1" x14ac:dyDescent="0.2">
      <c r="A1377" s="114" t="s">
        <v>3</v>
      </c>
      <c r="B1377" s="115"/>
      <c r="C1377" s="52">
        <f>SUM(D1377:D1377)</f>
        <v>0</v>
      </c>
      <c r="D1377" s="52">
        <f>SUM(I1377:I1377)</f>
        <v>0</v>
      </c>
      <c r="E1377" s="52">
        <v>0</v>
      </c>
      <c r="F1377" s="52">
        <v>0</v>
      </c>
      <c r="G1377" s="106"/>
      <c r="H1377" s="106"/>
      <c r="I1377" s="109"/>
      <c r="J1377" s="112"/>
    </row>
    <row r="1378" spans="1:10" s="62" customFormat="1" ht="15" customHeight="1" x14ac:dyDescent="0.2">
      <c r="A1378" s="121" t="s">
        <v>10</v>
      </c>
      <c r="B1378" s="122"/>
      <c r="C1378" s="52">
        <f>D1378+E1378+F1378</f>
        <v>0</v>
      </c>
      <c r="D1378" s="52">
        <v>0</v>
      </c>
      <c r="E1378" s="52">
        <v>0</v>
      </c>
      <c r="F1378" s="52">
        <v>0</v>
      </c>
      <c r="G1378" s="106"/>
      <c r="H1378" s="106"/>
      <c r="I1378" s="109"/>
      <c r="J1378" s="112"/>
    </row>
    <row r="1379" spans="1:10" s="62" customFormat="1" ht="15" customHeight="1" x14ac:dyDescent="0.2">
      <c r="A1379" s="114" t="s">
        <v>11</v>
      </c>
      <c r="B1379" s="123"/>
      <c r="C1379" s="52">
        <f>SUM(D1379:D1379)</f>
        <v>0</v>
      </c>
      <c r="D1379" s="52">
        <f t="shared" ref="D1379" si="276">SUM(I1379:I1379)</f>
        <v>0</v>
      </c>
      <c r="E1379" s="52">
        <v>0</v>
      </c>
      <c r="F1379" s="52">
        <v>0</v>
      </c>
      <c r="G1379" s="106"/>
      <c r="H1379" s="106"/>
      <c r="I1379" s="109"/>
      <c r="J1379" s="112"/>
    </row>
    <row r="1380" spans="1:10" s="62" customFormat="1" ht="15" customHeight="1" x14ac:dyDescent="0.2">
      <c r="A1380" s="114" t="s">
        <v>12</v>
      </c>
      <c r="B1380" s="115"/>
      <c r="C1380" s="52">
        <f>SUM(D1380:D1380)</f>
        <v>0</v>
      </c>
      <c r="D1380" s="52">
        <f>SUM(I1380:I1380)</f>
        <v>0</v>
      </c>
      <c r="E1380" s="52">
        <v>0</v>
      </c>
      <c r="F1380" s="52">
        <v>0</v>
      </c>
      <c r="G1380" s="106"/>
      <c r="H1380" s="106"/>
      <c r="I1380" s="109"/>
      <c r="J1380" s="112"/>
    </row>
    <row r="1381" spans="1:10" s="62" customFormat="1" ht="15" customHeight="1" x14ac:dyDescent="0.2">
      <c r="A1381" s="114" t="s">
        <v>389</v>
      </c>
      <c r="B1381" s="115"/>
      <c r="C1381" s="52">
        <f>SUM(D1381:D1381)</f>
        <v>0</v>
      </c>
      <c r="D1381" s="52">
        <f t="shared" ref="D1381" si="277">SUM(I1381:I1381)</f>
        <v>0</v>
      </c>
      <c r="E1381" s="52">
        <v>0</v>
      </c>
      <c r="F1381" s="52">
        <v>0</v>
      </c>
      <c r="G1381" s="107"/>
      <c r="H1381" s="107"/>
      <c r="I1381" s="110"/>
      <c r="J1381" s="113"/>
    </row>
    <row r="1382" spans="1:10" s="62" customFormat="1" ht="44.25" customHeight="1" x14ac:dyDescent="0.2">
      <c r="A1382" s="52" t="s">
        <v>561</v>
      </c>
      <c r="B1382" s="102" t="s">
        <v>562</v>
      </c>
      <c r="C1382" s="103"/>
      <c r="D1382" s="103"/>
      <c r="E1382" s="103"/>
      <c r="F1382" s="104"/>
      <c r="G1382" s="105" t="s">
        <v>549</v>
      </c>
      <c r="H1382" s="105" t="s">
        <v>310</v>
      </c>
      <c r="I1382" s="108" t="s">
        <v>310</v>
      </c>
      <c r="J1382" s="111" t="s">
        <v>310</v>
      </c>
    </row>
    <row r="1383" spans="1:10" s="62" customFormat="1" ht="15" customHeight="1" x14ac:dyDescent="0.2">
      <c r="A1383" s="114" t="s">
        <v>13</v>
      </c>
      <c r="B1383" s="115"/>
      <c r="C1383" s="52">
        <f>C1385</f>
        <v>0</v>
      </c>
      <c r="D1383" s="52">
        <v>0</v>
      </c>
      <c r="E1383" s="52">
        <f>E1385</f>
        <v>0</v>
      </c>
      <c r="F1383" s="52">
        <f>F1385</f>
        <v>0</v>
      </c>
      <c r="G1383" s="106"/>
      <c r="H1383" s="106"/>
      <c r="I1383" s="109"/>
      <c r="J1383" s="112"/>
    </row>
    <row r="1384" spans="1:10" s="62" customFormat="1" ht="15" customHeight="1" x14ac:dyDescent="0.2">
      <c r="A1384" s="114" t="s">
        <v>3</v>
      </c>
      <c r="B1384" s="115"/>
      <c r="C1384" s="52">
        <f>SUM(D1384:D1384)</f>
        <v>0</v>
      </c>
      <c r="D1384" s="52">
        <f>SUM(I1384:I1384)</f>
        <v>0</v>
      </c>
      <c r="E1384" s="52">
        <v>0</v>
      </c>
      <c r="F1384" s="52">
        <v>0</v>
      </c>
      <c r="G1384" s="106"/>
      <c r="H1384" s="106"/>
      <c r="I1384" s="109"/>
      <c r="J1384" s="112"/>
    </row>
    <row r="1385" spans="1:10" s="62" customFormat="1" ht="15" customHeight="1" x14ac:dyDescent="0.2">
      <c r="A1385" s="121" t="s">
        <v>10</v>
      </c>
      <c r="B1385" s="122"/>
      <c r="C1385" s="52">
        <f>D1385+E1385+F1385</f>
        <v>0</v>
      </c>
      <c r="D1385" s="52">
        <v>0</v>
      </c>
      <c r="E1385" s="52">
        <v>0</v>
      </c>
      <c r="F1385" s="52">
        <v>0</v>
      </c>
      <c r="G1385" s="106"/>
      <c r="H1385" s="106"/>
      <c r="I1385" s="109"/>
      <c r="J1385" s="112"/>
    </row>
    <row r="1386" spans="1:10" s="62" customFormat="1" ht="15" customHeight="1" x14ac:dyDescent="0.2">
      <c r="A1386" s="114" t="s">
        <v>11</v>
      </c>
      <c r="B1386" s="123"/>
      <c r="C1386" s="52">
        <f>SUM(D1386:D1386)</f>
        <v>0</v>
      </c>
      <c r="D1386" s="52">
        <f t="shared" ref="D1386" si="278">SUM(I1386:I1386)</f>
        <v>0</v>
      </c>
      <c r="E1386" s="52">
        <v>0</v>
      </c>
      <c r="F1386" s="52">
        <v>0</v>
      </c>
      <c r="G1386" s="106"/>
      <c r="H1386" s="106"/>
      <c r="I1386" s="109"/>
      <c r="J1386" s="112"/>
    </row>
    <row r="1387" spans="1:10" s="62" customFormat="1" ht="15" customHeight="1" x14ac:dyDescent="0.2">
      <c r="A1387" s="114" t="s">
        <v>12</v>
      </c>
      <c r="B1387" s="115"/>
      <c r="C1387" s="52">
        <f>SUM(D1387:D1387)</f>
        <v>0</v>
      </c>
      <c r="D1387" s="52">
        <f>SUM(I1387:I1387)</f>
        <v>0</v>
      </c>
      <c r="E1387" s="52">
        <v>0</v>
      </c>
      <c r="F1387" s="52">
        <v>0</v>
      </c>
      <c r="G1387" s="106"/>
      <c r="H1387" s="106"/>
      <c r="I1387" s="109"/>
      <c r="J1387" s="112"/>
    </row>
    <row r="1388" spans="1:10" s="62" customFormat="1" ht="15" customHeight="1" x14ac:dyDescent="0.2">
      <c r="A1388" s="114" t="s">
        <v>389</v>
      </c>
      <c r="B1388" s="115"/>
      <c r="C1388" s="52">
        <f>SUM(D1388:D1388)</f>
        <v>0</v>
      </c>
      <c r="D1388" s="52">
        <f t="shared" ref="D1388" si="279">SUM(I1388:I1388)</f>
        <v>0</v>
      </c>
      <c r="E1388" s="52">
        <v>0</v>
      </c>
      <c r="F1388" s="52">
        <v>0</v>
      </c>
      <c r="G1388" s="107"/>
      <c r="H1388" s="107"/>
      <c r="I1388" s="110"/>
      <c r="J1388" s="113"/>
    </row>
    <row r="1389" spans="1:10" ht="12" customHeight="1" x14ac:dyDescent="0.2"/>
    <row r="1396" ht="12" customHeight="1" x14ac:dyDescent="0.2"/>
  </sheetData>
  <autoFilter ref="G6:G1099"/>
  <mergeCells count="2813">
    <mergeCell ref="A716:F716"/>
    <mergeCell ref="B717:F717"/>
    <mergeCell ref="G717:G724"/>
    <mergeCell ref="H717:H724"/>
    <mergeCell ref="I717:I724"/>
    <mergeCell ref="J717:J724"/>
    <mergeCell ref="A718:B718"/>
    <mergeCell ref="A719:B719"/>
    <mergeCell ref="A720:B720"/>
    <mergeCell ref="A721:B721"/>
    <mergeCell ref="A722:B722"/>
    <mergeCell ref="A723:B723"/>
    <mergeCell ref="A724:B724"/>
    <mergeCell ref="B725:F725"/>
    <mergeCell ref="I734:I741"/>
    <mergeCell ref="B698:F698"/>
    <mergeCell ref="I698:I705"/>
    <mergeCell ref="J698:J705"/>
    <mergeCell ref="A699:B699"/>
    <mergeCell ref="A700:B700"/>
    <mergeCell ref="A701:B701"/>
    <mergeCell ref="A702:B702"/>
    <mergeCell ref="A703:B703"/>
    <mergeCell ref="A704:B704"/>
    <mergeCell ref="A705:B705"/>
    <mergeCell ref="B707:F707"/>
    <mergeCell ref="G707:G714"/>
    <mergeCell ref="H707:H714"/>
    <mergeCell ref="I707:I714"/>
    <mergeCell ref="J707:J714"/>
    <mergeCell ref="A708:B708"/>
    <mergeCell ref="A709:B709"/>
    <mergeCell ref="A710:B710"/>
    <mergeCell ref="A711:B711"/>
    <mergeCell ref="A712:B712"/>
    <mergeCell ref="A713:B713"/>
    <mergeCell ref="A714:B714"/>
    <mergeCell ref="B681:F681"/>
    <mergeCell ref="G681:G688"/>
    <mergeCell ref="H681:H688"/>
    <mergeCell ref="I681:I688"/>
    <mergeCell ref="J681:J688"/>
    <mergeCell ref="A682:B682"/>
    <mergeCell ref="A683:B683"/>
    <mergeCell ref="A684:B684"/>
    <mergeCell ref="A685:B685"/>
    <mergeCell ref="A686:B686"/>
    <mergeCell ref="A687:B687"/>
    <mergeCell ref="A688:B688"/>
    <mergeCell ref="B689:F689"/>
    <mergeCell ref="G689:G696"/>
    <mergeCell ref="H689:H696"/>
    <mergeCell ref="I689:I696"/>
    <mergeCell ref="J689:J696"/>
    <mergeCell ref="A690:B690"/>
    <mergeCell ref="A691:B691"/>
    <mergeCell ref="A692:B692"/>
    <mergeCell ref="A693:B693"/>
    <mergeCell ref="A694:B694"/>
    <mergeCell ref="A695:B695"/>
    <mergeCell ref="A696:B696"/>
    <mergeCell ref="H698:H706"/>
    <mergeCell ref="G698:G706"/>
    <mergeCell ref="A666:A672"/>
    <mergeCell ref="B666:F672"/>
    <mergeCell ref="G666:G672"/>
    <mergeCell ref="H666:H672"/>
    <mergeCell ref="I666:I672"/>
    <mergeCell ref="J666:J672"/>
    <mergeCell ref="B673:F673"/>
    <mergeCell ref="G673:G680"/>
    <mergeCell ref="H673:H680"/>
    <mergeCell ref="I673:I680"/>
    <mergeCell ref="J673:J680"/>
    <mergeCell ref="A674:B674"/>
    <mergeCell ref="A675:B675"/>
    <mergeCell ref="A676:B676"/>
    <mergeCell ref="A677:B677"/>
    <mergeCell ref="A678:B678"/>
    <mergeCell ref="A679:B679"/>
    <mergeCell ref="A680:B680"/>
    <mergeCell ref="B648:F648"/>
    <mergeCell ref="G648:G655"/>
    <mergeCell ref="H648:H655"/>
    <mergeCell ref="I648:I655"/>
    <mergeCell ref="J648:J655"/>
    <mergeCell ref="A649:B649"/>
    <mergeCell ref="A650:B650"/>
    <mergeCell ref="A651:B651"/>
    <mergeCell ref="A652:B652"/>
    <mergeCell ref="A653:B653"/>
    <mergeCell ref="A654:B654"/>
    <mergeCell ref="A655:B655"/>
    <mergeCell ref="B657:F657"/>
    <mergeCell ref="G657:G664"/>
    <mergeCell ref="H657:H664"/>
    <mergeCell ref="I657:I664"/>
    <mergeCell ref="J657:J664"/>
    <mergeCell ref="A658:B658"/>
    <mergeCell ref="A659:B659"/>
    <mergeCell ref="A660:B660"/>
    <mergeCell ref="A661:B661"/>
    <mergeCell ref="A662:B662"/>
    <mergeCell ref="A663:B663"/>
    <mergeCell ref="A664:B664"/>
    <mergeCell ref="B630:F630"/>
    <mergeCell ref="G630:G637"/>
    <mergeCell ref="H630:H637"/>
    <mergeCell ref="I630:I637"/>
    <mergeCell ref="J630:J637"/>
    <mergeCell ref="A631:B631"/>
    <mergeCell ref="A632:B632"/>
    <mergeCell ref="A633:B633"/>
    <mergeCell ref="A634:B634"/>
    <mergeCell ref="A635:B635"/>
    <mergeCell ref="A636:B636"/>
    <mergeCell ref="A637:B637"/>
    <mergeCell ref="B639:F639"/>
    <mergeCell ref="G639:G646"/>
    <mergeCell ref="H639:H646"/>
    <mergeCell ref="I639:I646"/>
    <mergeCell ref="J639:J646"/>
    <mergeCell ref="A640:B640"/>
    <mergeCell ref="A641:B641"/>
    <mergeCell ref="A642:B642"/>
    <mergeCell ref="A643:B643"/>
    <mergeCell ref="A644:B644"/>
    <mergeCell ref="A645:B645"/>
    <mergeCell ref="A646:B646"/>
    <mergeCell ref="B613:F613"/>
    <mergeCell ref="G613:G620"/>
    <mergeCell ref="H613:H620"/>
    <mergeCell ref="I613:I620"/>
    <mergeCell ref="J613:J620"/>
    <mergeCell ref="A614:B614"/>
    <mergeCell ref="A615:B615"/>
    <mergeCell ref="A616:B616"/>
    <mergeCell ref="A617:B617"/>
    <mergeCell ref="A618:B618"/>
    <mergeCell ref="A619:B619"/>
    <mergeCell ref="A620:B620"/>
    <mergeCell ref="B621:F621"/>
    <mergeCell ref="G621:G628"/>
    <mergeCell ref="H621:H628"/>
    <mergeCell ref="I621:I628"/>
    <mergeCell ref="J621:J628"/>
    <mergeCell ref="A622:B622"/>
    <mergeCell ref="A623:B623"/>
    <mergeCell ref="A624:B624"/>
    <mergeCell ref="A625:B625"/>
    <mergeCell ref="A626:B626"/>
    <mergeCell ref="A627:B627"/>
    <mergeCell ref="A628:B628"/>
    <mergeCell ref="B595:F595"/>
    <mergeCell ref="G595:G602"/>
    <mergeCell ref="H595:H602"/>
    <mergeCell ref="I595:I602"/>
    <mergeCell ref="J595:J602"/>
    <mergeCell ref="A596:B596"/>
    <mergeCell ref="A597:B597"/>
    <mergeCell ref="A598:B598"/>
    <mergeCell ref="A599:B599"/>
    <mergeCell ref="A600:B600"/>
    <mergeCell ref="A601:B601"/>
    <mergeCell ref="A602:B602"/>
    <mergeCell ref="B604:F604"/>
    <mergeCell ref="I604:I611"/>
    <mergeCell ref="J604:J611"/>
    <mergeCell ref="A605:B605"/>
    <mergeCell ref="A606:B606"/>
    <mergeCell ref="A607:B607"/>
    <mergeCell ref="A608:B608"/>
    <mergeCell ref="A609:B609"/>
    <mergeCell ref="A610:B610"/>
    <mergeCell ref="A611:B611"/>
    <mergeCell ref="H604:H612"/>
    <mergeCell ref="G604:G612"/>
    <mergeCell ref="B578:F578"/>
    <mergeCell ref="G578:G585"/>
    <mergeCell ref="H578:H585"/>
    <mergeCell ref="I578:I585"/>
    <mergeCell ref="J578:J585"/>
    <mergeCell ref="A579:B579"/>
    <mergeCell ref="C579:F585"/>
    <mergeCell ref="A580:B580"/>
    <mergeCell ref="A581:B581"/>
    <mergeCell ref="A582:B582"/>
    <mergeCell ref="A583:B583"/>
    <mergeCell ref="A584:B584"/>
    <mergeCell ref="A585:B585"/>
    <mergeCell ref="B586:F586"/>
    <mergeCell ref="G586:G593"/>
    <mergeCell ref="H586:H593"/>
    <mergeCell ref="I586:I593"/>
    <mergeCell ref="J586:J593"/>
    <mergeCell ref="A587:B587"/>
    <mergeCell ref="A588:B588"/>
    <mergeCell ref="A589:B589"/>
    <mergeCell ref="A590:B590"/>
    <mergeCell ref="A591:B591"/>
    <mergeCell ref="A592:B592"/>
    <mergeCell ref="A593:B593"/>
    <mergeCell ref="B561:F561"/>
    <mergeCell ref="G561:G568"/>
    <mergeCell ref="H561:H568"/>
    <mergeCell ref="I561:I568"/>
    <mergeCell ref="J561:J568"/>
    <mergeCell ref="A562:B562"/>
    <mergeCell ref="A563:B563"/>
    <mergeCell ref="A564:B564"/>
    <mergeCell ref="A565:B565"/>
    <mergeCell ref="A566:B566"/>
    <mergeCell ref="A567:B567"/>
    <mergeCell ref="A568:B568"/>
    <mergeCell ref="B569:F569"/>
    <mergeCell ref="G569:G576"/>
    <mergeCell ref="H569:H576"/>
    <mergeCell ref="I569:I576"/>
    <mergeCell ref="J569:J576"/>
    <mergeCell ref="A570:B570"/>
    <mergeCell ref="A571:B571"/>
    <mergeCell ref="A572:B572"/>
    <mergeCell ref="A573:B573"/>
    <mergeCell ref="A574:B574"/>
    <mergeCell ref="A575:B575"/>
    <mergeCell ref="A576:B576"/>
    <mergeCell ref="B542:F542"/>
    <mergeCell ref="G542:G549"/>
    <mergeCell ref="H542:H549"/>
    <mergeCell ref="I542:I549"/>
    <mergeCell ref="J542:J549"/>
    <mergeCell ref="A543:B543"/>
    <mergeCell ref="A544:B544"/>
    <mergeCell ref="A545:B545"/>
    <mergeCell ref="A546:B546"/>
    <mergeCell ref="A547:B547"/>
    <mergeCell ref="A548:B548"/>
    <mergeCell ref="A549:B549"/>
    <mergeCell ref="A551:F551"/>
    <mergeCell ref="B552:F552"/>
    <mergeCell ref="G552:G559"/>
    <mergeCell ref="H552:H559"/>
    <mergeCell ref="I552:I559"/>
    <mergeCell ref="J552:J559"/>
    <mergeCell ref="A553:B553"/>
    <mergeCell ref="A554:B554"/>
    <mergeCell ref="A555:B555"/>
    <mergeCell ref="A556:B556"/>
    <mergeCell ref="A557:B557"/>
    <mergeCell ref="A558:B558"/>
    <mergeCell ref="A559:B559"/>
    <mergeCell ref="B524:F524"/>
    <mergeCell ref="G524:G531"/>
    <mergeCell ref="H524:H531"/>
    <mergeCell ref="I524:I531"/>
    <mergeCell ref="J524:J531"/>
    <mergeCell ref="A525:B525"/>
    <mergeCell ref="A526:B526"/>
    <mergeCell ref="A527:B527"/>
    <mergeCell ref="A528:B528"/>
    <mergeCell ref="A529:B529"/>
    <mergeCell ref="A530:B530"/>
    <mergeCell ref="A531:B531"/>
    <mergeCell ref="B533:F533"/>
    <mergeCell ref="G533:G540"/>
    <mergeCell ref="H533:H540"/>
    <mergeCell ref="I533:I540"/>
    <mergeCell ref="J533:J540"/>
    <mergeCell ref="A534:B534"/>
    <mergeCell ref="A535:B535"/>
    <mergeCell ref="A536:B536"/>
    <mergeCell ref="A537:B537"/>
    <mergeCell ref="A538:B538"/>
    <mergeCell ref="A539:B539"/>
    <mergeCell ref="A540:B540"/>
    <mergeCell ref="B507:F507"/>
    <mergeCell ref="G507:G514"/>
    <mergeCell ref="H507:H514"/>
    <mergeCell ref="I507:I514"/>
    <mergeCell ref="J507:J514"/>
    <mergeCell ref="A508:B508"/>
    <mergeCell ref="A509:B509"/>
    <mergeCell ref="A510:B510"/>
    <mergeCell ref="A511:B511"/>
    <mergeCell ref="A512:B512"/>
    <mergeCell ref="A513:B513"/>
    <mergeCell ref="A514:B514"/>
    <mergeCell ref="B515:F515"/>
    <mergeCell ref="G515:G522"/>
    <mergeCell ref="H515:H522"/>
    <mergeCell ref="I515:I522"/>
    <mergeCell ref="J515:J522"/>
    <mergeCell ref="A516:B516"/>
    <mergeCell ref="A517:B517"/>
    <mergeCell ref="A518:B518"/>
    <mergeCell ref="A519:B519"/>
    <mergeCell ref="A520:B520"/>
    <mergeCell ref="A521:B521"/>
    <mergeCell ref="A522:B522"/>
    <mergeCell ref="B489:F489"/>
    <mergeCell ref="G489:G496"/>
    <mergeCell ref="H489:H496"/>
    <mergeCell ref="I489:I496"/>
    <mergeCell ref="J489:J496"/>
    <mergeCell ref="A490:B490"/>
    <mergeCell ref="A491:B491"/>
    <mergeCell ref="A492:B492"/>
    <mergeCell ref="A493:B493"/>
    <mergeCell ref="A494:B494"/>
    <mergeCell ref="A495:B495"/>
    <mergeCell ref="A496:B496"/>
    <mergeCell ref="B498:F498"/>
    <mergeCell ref="G498:G505"/>
    <mergeCell ref="H498:H505"/>
    <mergeCell ref="I498:I505"/>
    <mergeCell ref="J498:J505"/>
    <mergeCell ref="A499:B499"/>
    <mergeCell ref="A500:B500"/>
    <mergeCell ref="A501:B501"/>
    <mergeCell ref="A502:B502"/>
    <mergeCell ref="A503:B503"/>
    <mergeCell ref="A504:B504"/>
    <mergeCell ref="A505:B505"/>
    <mergeCell ref="B471:F471"/>
    <mergeCell ref="G471:G478"/>
    <mergeCell ref="H471:H478"/>
    <mergeCell ref="I471:I478"/>
    <mergeCell ref="J471:J478"/>
    <mergeCell ref="A472:B472"/>
    <mergeCell ref="A473:B473"/>
    <mergeCell ref="A474:B474"/>
    <mergeCell ref="A475:B475"/>
    <mergeCell ref="A476:B476"/>
    <mergeCell ref="A477:B477"/>
    <mergeCell ref="A478:B478"/>
    <mergeCell ref="B480:F480"/>
    <mergeCell ref="G480:G487"/>
    <mergeCell ref="H480:H487"/>
    <mergeCell ref="I480:I487"/>
    <mergeCell ref="J480:J487"/>
    <mergeCell ref="A481:B481"/>
    <mergeCell ref="A482:B482"/>
    <mergeCell ref="A483:B483"/>
    <mergeCell ref="A484:B484"/>
    <mergeCell ref="A485:B485"/>
    <mergeCell ref="A486:B486"/>
    <mergeCell ref="A487:B487"/>
    <mergeCell ref="A452:F452"/>
    <mergeCell ref="B453:F453"/>
    <mergeCell ref="G453:G460"/>
    <mergeCell ref="H453:H460"/>
    <mergeCell ref="I453:I460"/>
    <mergeCell ref="J453:J460"/>
    <mergeCell ref="A454:B454"/>
    <mergeCell ref="A455:B455"/>
    <mergeCell ref="A456:B456"/>
    <mergeCell ref="A457:B457"/>
    <mergeCell ref="A458:B458"/>
    <mergeCell ref="A459:B459"/>
    <mergeCell ref="A460:B460"/>
    <mergeCell ref="B462:F462"/>
    <mergeCell ref="G462:G469"/>
    <mergeCell ref="H462:H469"/>
    <mergeCell ref="I462:I469"/>
    <mergeCell ref="J462:J469"/>
    <mergeCell ref="A463:B463"/>
    <mergeCell ref="A464:B464"/>
    <mergeCell ref="A465:B465"/>
    <mergeCell ref="A466:B466"/>
    <mergeCell ref="A467:B467"/>
    <mergeCell ref="A468:B468"/>
    <mergeCell ref="A469:B469"/>
    <mergeCell ref="B434:F434"/>
    <mergeCell ref="G434:G441"/>
    <mergeCell ref="H434:H441"/>
    <mergeCell ref="I434:I441"/>
    <mergeCell ref="J434:J441"/>
    <mergeCell ref="A435:B435"/>
    <mergeCell ref="A436:B436"/>
    <mergeCell ref="A437:B437"/>
    <mergeCell ref="A438:B438"/>
    <mergeCell ref="A439:B439"/>
    <mergeCell ref="A440:B440"/>
    <mergeCell ref="A441:B441"/>
    <mergeCell ref="B443:F443"/>
    <mergeCell ref="G443:G450"/>
    <mergeCell ref="H443:H450"/>
    <mergeCell ref="I443:I450"/>
    <mergeCell ref="J443:J450"/>
    <mergeCell ref="A444:B444"/>
    <mergeCell ref="A445:B445"/>
    <mergeCell ref="A446:B446"/>
    <mergeCell ref="A447:B447"/>
    <mergeCell ref="A448:B448"/>
    <mergeCell ref="A449:B449"/>
    <mergeCell ref="A450:B450"/>
    <mergeCell ref="B416:F416"/>
    <mergeCell ref="G416:G423"/>
    <mergeCell ref="H416:H423"/>
    <mergeCell ref="I416:I423"/>
    <mergeCell ref="J416:J423"/>
    <mergeCell ref="A417:B417"/>
    <mergeCell ref="A418:B418"/>
    <mergeCell ref="A419:B419"/>
    <mergeCell ref="A420:B420"/>
    <mergeCell ref="A421:B421"/>
    <mergeCell ref="A422:B422"/>
    <mergeCell ref="A423:B423"/>
    <mergeCell ref="B425:F425"/>
    <mergeCell ref="G425:G432"/>
    <mergeCell ref="H425:H432"/>
    <mergeCell ref="I425:I432"/>
    <mergeCell ref="J425:J432"/>
    <mergeCell ref="A426:B426"/>
    <mergeCell ref="A427:B427"/>
    <mergeCell ref="A428:B428"/>
    <mergeCell ref="A429:B429"/>
    <mergeCell ref="A430:B430"/>
    <mergeCell ref="A431:B431"/>
    <mergeCell ref="A432:B432"/>
    <mergeCell ref="B398:F398"/>
    <mergeCell ref="G398:G405"/>
    <mergeCell ref="H398:H405"/>
    <mergeCell ref="I398:I405"/>
    <mergeCell ref="J398:J405"/>
    <mergeCell ref="A399:B399"/>
    <mergeCell ref="A400:B400"/>
    <mergeCell ref="A401:B401"/>
    <mergeCell ref="A402:B402"/>
    <mergeCell ref="A403:B403"/>
    <mergeCell ref="A404:B404"/>
    <mergeCell ref="A405:B405"/>
    <mergeCell ref="B407:F407"/>
    <mergeCell ref="G407:G414"/>
    <mergeCell ref="H407:H414"/>
    <mergeCell ref="I407:I414"/>
    <mergeCell ref="J407:J414"/>
    <mergeCell ref="A408:B408"/>
    <mergeCell ref="A409:B409"/>
    <mergeCell ref="A410:B410"/>
    <mergeCell ref="A411:B411"/>
    <mergeCell ref="A412:B412"/>
    <mergeCell ref="A413:B413"/>
    <mergeCell ref="A414:B414"/>
    <mergeCell ref="B381:F381"/>
    <mergeCell ref="G381:G388"/>
    <mergeCell ref="H381:H388"/>
    <mergeCell ref="I381:I388"/>
    <mergeCell ref="J381:J388"/>
    <mergeCell ref="A382:B382"/>
    <mergeCell ref="A383:B383"/>
    <mergeCell ref="A384:B384"/>
    <mergeCell ref="A385:B385"/>
    <mergeCell ref="A386:B386"/>
    <mergeCell ref="A387:B387"/>
    <mergeCell ref="A388:B388"/>
    <mergeCell ref="B389:F389"/>
    <mergeCell ref="G389:G396"/>
    <mergeCell ref="H389:H396"/>
    <mergeCell ref="I389:I396"/>
    <mergeCell ref="J389:J396"/>
    <mergeCell ref="A390:B390"/>
    <mergeCell ref="A391:B391"/>
    <mergeCell ref="A392:B392"/>
    <mergeCell ref="A393:B393"/>
    <mergeCell ref="A394:B394"/>
    <mergeCell ref="A395:B395"/>
    <mergeCell ref="A396:B396"/>
    <mergeCell ref="B363:F363"/>
    <mergeCell ref="G363:G370"/>
    <mergeCell ref="H363:H370"/>
    <mergeCell ref="I363:I370"/>
    <mergeCell ref="J363:J370"/>
    <mergeCell ref="A364:B364"/>
    <mergeCell ref="A365:B365"/>
    <mergeCell ref="A366:B366"/>
    <mergeCell ref="A367:B367"/>
    <mergeCell ref="A368:B368"/>
    <mergeCell ref="A369:B369"/>
    <mergeCell ref="A370:B370"/>
    <mergeCell ref="B372:F372"/>
    <mergeCell ref="G372:G379"/>
    <mergeCell ref="H372:H379"/>
    <mergeCell ref="I372:I379"/>
    <mergeCell ref="J372:J379"/>
    <mergeCell ref="A373:B373"/>
    <mergeCell ref="A374:B374"/>
    <mergeCell ref="A375:B375"/>
    <mergeCell ref="A376:B376"/>
    <mergeCell ref="A377:B377"/>
    <mergeCell ref="A378:B378"/>
    <mergeCell ref="A379:B379"/>
    <mergeCell ref="B345:F345"/>
    <mergeCell ref="G345:G352"/>
    <mergeCell ref="H345:H352"/>
    <mergeCell ref="I345:I352"/>
    <mergeCell ref="J345:J352"/>
    <mergeCell ref="A346:B346"/>
    <mergeCell ref="A347:B347"/>
    <mergeCell ref="A348:B348"/>
    <mergeCell ref="A349:B349"/>
    <mergeCell ref="A350:B350"/>
    <mergeCell ref="A351:B351"/>
    <mergeCell ref="A352:B352"/>
    <mergeCell ref="B354:F354"/>
    <mergeCell ref="G354:G361"/>
    <mergeCell ref="H354:H361"/>
    <mergeCell ref="I354:I361"/>
    <mergeCell ref="J354:J361"/>
    <mergeCell ref="A355:B355"/>
    <mergeCell ref="A356:B356"/>
    <mergeCell ref="A357:B357"/>
    <mergeCell ref="A358:B358"/>
    <mergeCell ref="A359:B359"/>
    <mergeCell ref="A360:B360"/>
    <mergeCell ref="A361:B361"/>
    <mergeCell ref="B327:F327"/>
    <mergeCell ref="G327:G334"/>
    <mergeCell ref="H327:H334"/>
    <mergeCell ref="I327:I334"/>
    <mergeCell ref="J327:J334"/>
    <mergeCell ref="A328:B328"/>
    <mergeCell ref="A329:B329"/>
    <mergeCell ref="A330:B330"/>
    <mergeCell ref="A331:B331"/>
    <mergeCell ref="A332:B332"/>
    <mergeCell ref="A333:B333"/>
    <mergeCell ref="A334:B334"/>
    <mergeCell ref="B336:F336"/>
    <mergeCell ref="G336:G343"/>
    <mergeCell ref="H336:H343"/>
    <mergeCell ref="I336:I343"/>
    <mergeCell ref="J336:J343"/>
    <mergeCell ref="A337:B337"/>
    <mergeCell ref="A338:B338"/>
    <mergeCell ref="A339:B339"/>
    <mergeCell ref="A340:B340"/>
    <mergeCell ref="A341:B341"/>
    <mergeCell ref="A342:B342"/>
    <mergeCell ref="A343:B343"/>
    <mergeCell ref="A308:B308"/>
    <mergeCell ref="B309:F309"/>
    <mergeCell ref="G309:G316"/>
    <mergeCell ref="H309:H316"/>
    <mergeCell ref="I309:I316"/>
    <mergeCell ref="J309:J316"/>
    <mergeCell ref="A310:B310"/>
    <mergeCell ref="A311:B311"/>
    <mergeCell ref="A312:B312"/>
    <mergeCell ref="A313:B313"/>
    <mergeCell ref="A314:B314"/>
    <mergeCell ref="A315:B315"/>
    <mergeCell ref="A316:B316"/>
    <mergeCell ref="B318:F318"/>
    <mergeCell ref="G318:G325"/>
    <mergeCell ref="H318:H325"/>
    <mergeCell ref="I318:I325"/>
    <mergeCell ref="J318:J325"/>
    <mergeCell ref="A319:B319"/>
    <mergeCell ref="A320:B320"/>
    <mergeCell ref="A321:B321"/>
    <mergeCell ref="A322:B322"/>
    <mergeCell ref="A323:B323"/>
    <mergeCell ref="A324:B324"/>
    <mergeCell ref="A325:B325"/>
    <mergeCell ref="B283:F283"/>
    <mergeCell ref="G283:G290"/>
    <mergeCell ref="H283:H290"/>
    <mergeCell ref="I283:I290"/>
    <mergeCell ref="J283:J290"/>
    <mergeCell ref="A284:B284"/>
    <mergeCell ref="A285:B285"/>
    <mergeCell ref="A286:B286"/>
    <mergeCell ref="A287:B287"/>
    <mergeCell ref="A288:B288"/>
    <mergeCell ref="A289:B289"/>
    <mergeCell ref="A290:B290"/>
    <mergeCell ref="B292:F292"/>
    <mergeCell ref="I292:I299"/>
    <mergeCell ref="J292:J299"/>
    <mergeCell ref="A293:B293"/>
    <mergeCell ref="A294:B294"/>
    <mergeCell ref="A295:B295"/>
    <mergeCell ref="A296:B296"/>
    <mergeCell ref="A297:B297"/>
    <mergeCell ref="A298:B298"/>
    <mergeCell ref="A299:B299"/>
    <mergeCell ref="G292:G300"/>
    <mergeCell ref="H292:H300"/>
    <mergeCell ref="A1096:B1096"/>
    <mergeCell ref="A1097:B1097"/>
    <mergeCell ref="A1099:B1099"/>
    <mergeCell ref="B1092:F1092"/>
    <mergeCell ref="G1092:G1099"/>
    <mergeCell ref="B1100:F1100"/>
    <mergeCell ref="G1100:G1109"/>
    <mergeCell ref="H1100:H1109"/>
    <mergeCell ref="B301:F301"/>
    <mergeCell ref="G301:G308"/>
    <mergeCell ref="H301:H308"/>
    <mergeCell ref="I301:I308"/>
    <mergeCell ref="J301:J308"/>
    <mergeCell ref="A302:B302"/>
    <mergeCell ref="C302:F308"/>
    <mergeCell ref="B726:F726"/>
    <mergeCell ref="G726:G733"/>
    <mergeCell ref="H726:H733"/>
    <mergeCell ref="I726:I733"/>
    <mergeCell ref="J726:J733"/>
    <mergeCell ref="A727:B727"/>
    <mergeCell ref="A728:B728"/>
    <mergeCell ref="A729:B729"/>
    <mergeCell ref="A730:B730"/>
    <mergeCell ref="A731:B731"/>
    <mergeCell ref="A732:B732"/>
    <mergeCell ref="A733:B733"/>
    <mergeCell ref="A303:B303"/>
    <mergeCell ref="A304:B304"/>
    <mergeCell ref="A305:B305"/>
    <mergeCell ref="A306:B306"/>
    <mergeCell ref="A307:B307"/>
    <mergeCell ref="I274:I281"/>
    <mergeCell ref="A254:B254"/>
    <mergeCell ref="A262:B262"/>
    <mergeCell ref="A272:B272"/>
    <mergeCell ref="A269:B269"/>
    <mergeCell ref="A267:B267"/>
    <mergeCell ref="H256:H263"/>
    <mergeCell ref="A247:B247"/>
    <mergeCell ref="J274:J281"/>
    <mergeCell ref="A275:B275"/>
    <mergeCell ref="A276:B276"/>
    <mergeCell ref="A277:B277"/>
    <mergeCell ref="A278:B278"/>
    <mergeCell ref="A279:B279"/>
    <mergeCell ref="A280:B280"/>
    <mergeCell ref="B248:E248"/>
    <mergeCell ref="I266:I273"/>
    <mergeCell ref="J266:J273"/>
    <mergeCell ref="G256:G263"/>
    <mergeCell ref="A258:B258"/>
    <mergeCell ref="B256:E256"/>
    <mergeCell ref="I256:I263"/>
    <mergeCell ref="J256:J263"/>
    <mergeCell ref="H248:H255"/>
    <mergeCell ref="A249:B249"/>
    <mergeCell ref="A250:B250"/>
    <mergeCell ref="I248:I255"/>
    <mergeCell ref="J248:J255"/>
    <mergeCell ref="G248:G255"/>
    <mergeCell ref="J240:J247"/>
    <mergeCell ref="A243:B243"/>
    <mergeCell ref="A244:B244"/>
    <mergeCell ref="J223:J230"/>
    <mergeCell ref="A133:B133"/>
    <mergeCell ref="A221:B221"/>
    <mergeCell ref="I214:I221"/>
    <mergeCell ref="H206:H213"/>
    <mergeCell ref="A215:B215"/>
    <mergeCell ref="J149:J156"/>
    <mergeCell ref="J188:J195"/>
    <mergeCell ref="G149:G156"/>
    <mergeCell ref="A195:B195"/>
    <mergeCell ref="G168:G175"/>
    <mergeCell ref="H105:H112"/>
    <mergeCell ref="A171:B171"/>
    <mergeCell ref="A127:B127"/>
    <mergeCell ref="I105:I112"/>
    <mergeCell ref="A210:B210"/>
    <mergeCell ref="H130:H137"/>
    <mergeCell ref="A225:B225"/>
    <mergeCell ref="A213:B213"/>
    <mergeCell ref="I168:I175"/>
    <mergeCell ref="H198:H205"/>
    <mergeCell ref="H168:H175"/>
    <mergeCell ref="A174:B174"/>
    <mergeCell ref="A202:B202"/>
    <mergeCell ref="A203:B203"/>
    <mergeCell ref="B223:E223"/>
    <mergeCell ref="J214:J221"/>
    <mergeCell ref="A183:B183"/>
    <mergeCell ref="J206:J213"/>
    <mergeCell ref="A212:B212"/>
    <mergeCell ref="G157:G164"/>
    <mergeCell ref="H157:H164"/>
    <mergeCell ref="A136:B136"/>
    <mergeCell ref="A110:B110"/>
    <mergeCell ref="A103:B103"/>
    <mergeCell ref="B105:E105"/>
    <mergeCell ref="A139:E139"/>
    <mergeCell ref="A106:B106"/>
    <mergeCell ref="H122:H129"/>
    <mergeCell ref="I122:I129"/>
    <mergeCell ref="A152:B152"/>
    <mergeCell ref="B149:E149"/>
    <mergeCell ref="A124:B124"/>
    <mergeCell ref="A125:B125"/>
    <mergeCell ref="A192:B192"/>
    <mergeCell ref="A193:B193"/>
    <mergeCell ref="H96:H103"/>
    <mergeCell ref="G105:G112"/>
    <mergeCell ref="I114:I121"/>
    <mergeCell ref="A108:B108"/>
    <mergeCell ref="H149:H156"/>
    <mergeCell ref="A107:B107"/>
    <mergeCell ref="G140:G147"/>
    <mergeCell ref="H140:H147"/>
    <mergeCell ref="I188:I195"/>
    <mergeCell ref="A182:B182"/>
    <mergeCell ref="A123:B123"/>
    <mergeCell ref="A146:B146"/>
    <mergeCell ref="A137:B137"/>
    <mergeCell ref="A109:B109"/>
    <mergeCell ref="A153:B153"/>
    <mergeCell ref="A172:B172"/>
    <mergeCell ref="A154:B154"/>
    <mergeCell ref="A158:B158"/>
    <mergeCell ref="A84:B84"/>
    <mergeCell ref="J130:J137"/>
    <mergeCell ref="I223:I230"/>
    <mergeCell ref="A186:B186"/>
    <mergeCell ref="A189:B189"/>
    <mergeCell ref="A199:B199"/>
    <mergeCell ref="A178:E178"/>
    <mergeCell ref="A181:B181"/>
    <mergeCell ref="A91:B91"/>
    <mergeCell ref="A200:B200"/>
    <mergeCell ref="I87:I94"/>
    <mergeCell ref="J87:J94"/>
    <mergeCell ref="J198:J205"/>
    <mergeCell ref="A142:B142"/>
    <mergeCell ref="G114:G121"/>
    <mergeCell ref="H114:H121"/>
    <mergeCell ref="J140:J147"/>
    <mergeCell ref="A93:B93"/>
    <mergeCell ref="A204:B204"/>
    <mergeCell ref="A165:E165"/>
    <mergeCell ref="A190:B190"/>
    <mergeCell ref="B206:E206"/>
    <mergeCell ref="I198:I205"/>
    <mergeCell ref="A143:B143"/>
    <mergeCell ref="A219:B219"/>
    <mergeCell ref="I96:I103"/>
    <mergeCell ref="A218:B218"/>
    <mergeCell ref="A217:B217"/>
    <mergeCell ref="A216:B216"/>
    <mergeCell ref="A113:E113"/>
    <mergeCell ref="I130:I137"/>
    <mergeCell ref="A184:B184"/>
    <mergeCell ref="A73:B73"/>
    <mergeCell ref="A75:B75"/>
    <mergeCell ref="A56:B56"/>
    <mergeCell ref="I59:I66"/>
    <mergeCell ref="I49:I56"/>
    <mergeCell ref="A62:B62"/>
    <mergeCell ref="A50:B50"/>
    <mergeCell ref="A39:E39"/>
    <mergeCell ref="A30:B30"/>
    <mergeCell ref="A37:B37"/>
    <mergeCell ref="A47:B47"/>
    <mergeCell ref="A55:B55"/>
    <mergeCell ref="A65:B65"/>
    <mergeCell ref="H41:H48"/>
    <mergeCell ref="A24:B24"/>
    <mergeCell ref="A48:B48"/>
    <mergeCell ref="B41:E41"/>
    <mergeCell ref="A71:B71"/>
    <mergeCell ref="A74:B74"/>
    <mergeCell ref="J179:J186"/>
    <mergeCell ref="J122:J129"/>
    <mergeCell ref="C3:F4"/>
    <mergeCell ref="A80:B80"/>
    <mergeCell ref="A81:B81"/>
    <mergeCell ref="A82:B82"/>
    <mergeCell ref="A83:B83"/>
    <mergeCell ref="A85:B85"/>
    <mergeCell ref="B68:E68"/>
    <mergeCell ref="A126:B126"/>
    <mergeCell ref="A112:B112"/>
    <mergeCell ref="B114:E114"/>
    <mergeCell ref="A144:B144"/>
    <mergeCell ref="A156:B156"/>
    <mergeCell ref="A159:B159"/>
    <mergeCell ref="A155:B155"/>
    <mergeCell ref="A163:B163"/>
    <mergeCell ref="A100:B100"/>
    <mergeCell ref="A111:B111"/>
    <mergeCell ref="A120:B120"/>
    <mergeCell ref="A99:B99"/>
    <mergeCell ref="B96:E96"/>
    <mergeCell ref="A97:B97"/>
    <mergeCell ref="B157:E157"/>
    <mergeCell ref="A151:B151"/>
    <mergeCell ref="B140:F140"/>
    <mergeCell ref="A13:B13"/>
    <mergeCell ref="A150:B150"/>
    <mergeCell ref="A160:B160"/>
    <mergeCell ref="A135:B135"/>
    <mergeCell ref="A141:B141"/>
    <mergeCell ref="A128:B128"/>
    <mergeCell ref="J7:J14"/>
    <mergeCell ref="A18:B18"/>
    <mergeCell ref="A54:B54"/>
    <mergeCell ref="A45:B45"/>
    <mergeCell ref="H59:H66"/>
    <mergeCell ref="J49:J56"/>
    <mergeCell ref="G49:G56"/>
    <mergeCell ref="H49:H56"/>
    <mergeCell ref="J3:J5"/>
    <mergeCell ref="H188:H195"/>
    <mergeCell ref="H223:H230"/>
    <mergeCell ref="G188:G195"/>
    <mergeCell ref="H15:H22"/>
    <mergeCell ref="H68:H75"/>
    <mergeCell ref="G87:G94"/>
    <mergeCell ref="J168:J175"/>
    <mergeCell ref="J68:J75"/>
    <mergeCell ref="J105:J112"/>
    <mergeCell ref="J59:J66"/>
    <mergeCell ref="I140:I147"/>
    <mergeCell ref="B59:E59"/>
    <mergeCell ref="I68:I75"/>
    <mergeCell ref="A66:B66"/>
    <mergeCell ref="A3:A5"/>
    <mergeCell ref="B3:B5"/>
    <mergeCell ref="G3:G5"/>
    <mergeCell ref="H3:H5"/>
    <mergeCell ref="I3:I5"/>
    <mergeCell ref="A16:B16"/>
    <mergeCell ref="I157:I164"/>
    <mergeCell ref="I149:I156"/>
    <mergeCell ref="G68:G75"/>
    <mergeCell ref="G7:G14"/>
    <mergeCell ref="B23:E23"/>
    <mergeCell ref="I23:I30"/>
    <mergeCell ref="A25:B25"/>
    <mergeCell ref="A42:B42"/>
    <mergeCell ref="A43:B43"/>
    <mergeCell ref="A44:B44"/>
    <mergeCell ref="A34:B34"/>
    <mergeCell ref="A35:B35"/>
    <mergeCell ref="A63:B63"/>
    <mergeCell ref="A64:B64"/>
    <mergeCell ref="A46:B46"/>
    <mergeCell ref="A8:B8"/>
    <mergeCell ref="A9:B9"/>
    <mergeCell ref="A10:B10"/>
    <mergeCell ref="A11:B11"/>
    <mergeCell ref="A12:B12"/>
    <mergeCell ref="A14:B14"/>
    <mergeCell ref="A17:B17"/>
    <mergeCell ref="A51:B51"/>
    <mergeCell ref="H7:H14"/>
    <mergeCell ref="I7:I14"/>
    <mergeCell ref="A32:B32"/>
    <mergeCell ref="A27:B27"/>
    <mergeCell ref="A28:B28"/>
    <mergeCell ref="B15:E15"/>
    <mergeCell ref="A7:E7"/>
    <mergeCell ref="A33:B33"/>
    <mergeCell ref="H31:H38"/>
    <mergeCell ref="H23:H30"/>
    <mergeCell ref="A38:B38"/>
    <mergeCell ref="G41:G48"/>
    <mergeCell ref="J232:J239"/>
    <mergeCell ref="A98:B98"/>
    <mergeCell ref="I206:I213"/>
    <mergeCell ref="G23:G30"/>
    <mergeCell ref="A26:B26"/>
    <mergeCell ref="I31:I38"/>
    <mergeCell ref="G15:G22"/>
    <mergeCell ref="G31:G38"/>
    <mergeCell ref="B78:E78"/>
    <mergeCell ref="A60:B60"/>
    <mergeCell ref="A29:B29"/>
    <mergeCell ref="A118:B118"/>
    <mergeCell ref="B130:E130"/>
    <mergeCell ref="A119:B119"/>
    <mergeCell ref="A121:B121"/>
    <mergeCell ref="B122:E122"/>
    <mergeCell ref="A134:B134"/>
    <mergeCell ref="A129:B129"/>
    <mergeCell ref="A61:B61"/>
    <mergeCell ref="A95:E95"/>
    <mergeCell ref="A116:B116"/>
    <mergeCell ref="A117:B117"/>
    <mergeCell ref="A132:B132"/>
    <mergeCell ref="A102:B102"/>
    <mergeCell ref="A19:B19"/>
    <mergeCell ref="G130:G137"/>
    <mergeCell ref="G122:G129"/>
    <mergeCell ref="A79:B79"/>
    <mergeCell ref="A76:A77"/>
    <mergeCell ref="B76:B77"/>
    <mergeCell ref="A86:E86"/>
    <mergeCell ref="J23:J30"/>
    <mergeCell ref="J31:J38"/>
    <mergeCell ref="J78:J85"/>
    <mergeCell ref="G96:G103"/>
    <mergeCell ref="A20:B20"/>
    <mergeCell ref="I15:I22"/>
    <mergeCell ref="J15:J22"/>
    <mergeCell ref="H87:H94"/>
    <mergeCell ref="A88:B88"/>
    <mergeCell ref="A89:B89"/>
    <mergeCell ref="A90:B90"/>
    <mergeCell ref="A92:B92"/>
    <mergeCell ref="A101:B101"/>
    <mergeCell ref="I41:I48"/>
    <mergeCell ref="B49:E49"/>
    <mergeCell ref="B87:E87"/>
    <mergeCell ref="B67:E67"/>
    <mergeCell ref="A36:B36"/>
    <mergeCell ref="A22:B22"/>
    <mergeCell ref="B31:E31"/>
    <mergeCell ref="G78:G85"/>
    <mergeCell ref="H78:H85"/>
    <mergeCell ref="A52:B52"/>
    <mergeCell ref="A53:B53"/>
    <mergeCell ref="J96:J103"/>
    <mergeCell ref="A69:B69"/>
    <mergeCell ref="A70:B70"/>
    <mergeCell ref="J41:J48"/>
    <mergeCell ref="A21:B21"/>
    <mergeCell ref="A94:B94"/>
    <mergeCell ref="G59:G66"/>
    <mergeCell ref="I78:I85"/>
    <mergeCell ref="A72:B72"/>
    <mergeCell ref="A187:E187"/>
    <mergeCell ref="H240:H247"/>
    <mergeCell ref="A170:B170"/>
    <mergeCell ref="B198:E198"/>
    <mergeCell ref="A241:B241"/>
    <mergeCell ref="A191:B191"/>
    <mergeCell ref="A201:B201"/>
    <mergeCell ref="A194:B194"/>
    <mergeCell ref="A169:B169"/>
    <mergeCell ref="A173:B173"/>
    <mergeCell ref="B188:E188"/>
    <mergeCell ref="B179:E179"/>
    <mergeCell ref="H232:H239"/>
    <mergeCell ref="A245:B245"/>
    <mergeCell ref="A237:B237"/>
    <mergeCell ref="A246:B246"/>
    <mergeCell ref="G198:G205"/>
    <mergeCell ref="G206:G213"/>
    <mergeCell ref="G214:G221"/>
    <mergeCell ref="A235:B235"/>
    <mergeCell ref="G223:G230"/>
    <mergeCell ref="A229:B229"/>
    <mergeCell ref="B232:E232"/>
    <mergeCell ref="A236:B236"/>
    <mergeCell ref="A227:B227"/>
    <mergeCell ref="A175:B175"/>
    <mergeCell ref="B176:B177"/>
    <mergeCell ref="I240:I247"/>
    <mergeCell ref="I179:I186"/>
    <mergeCell ref="A233:B233"/>
    <mergeCell ref="A161:B161"/>
    <mergeCell ref="A162:B162"/>
    <mergeCell ref="A164:B164"/>
    <mergeCell ref="A211:B211"/>
    <mergeCell ref="A224:B224"/>
    <mergeCell ref="A104:E104"/>
    <mergeCell ref="I232:I239"/>
    <mergeCell ref="A234:B234"/>
    <mergeCell ref="A242:B242"/>
    <mergeCell ref="A220:B220"/>
    <mergeCell ref="H214:H221"/>
    <mergeCell ref="A228:B228"/>
    <mergeCell ref="A230:B230"/>
    <mergeCell ref="G179:G186"/>
    <mergeCell ref="H179:H186"/>
    <mergeCell ref="A145:B145"/>
    <mergeCell ref="A238:B238"/>
    <mergeCell ref="A207:B207"/>
    <mergeCell ref="A208:B208"/>
    <mergeCell ref="A209:B209"/>
    <mergeCell ref="A226:B226"/>
    <mergeCell ref="A185:B185"/>
    <mergeCell ref="A180:B180"/>
    <mergeCell ref="A231:E231"/>
    <mergeCell ref="G232:G239"/>
    <mergeCell ref="B168:E168"/>
    <mergeCell ref="A205:B205"/>
    <mergeCell ref="B214:E214"/>
    <mergeCell ref="A147:B147"/>
    <mergeCell ref="A251:B251"/>
    <mergeCell ref="A270:B270"/>
    <mergeCell ref="A271:B271"/>
    <mergeCell ref="A273:B273"/>
    <mergeCell ref="B264:B265"/>
    <mergeCell ref="B734:F734"/>
    <mergeCell ref="G734:G741"/>
    <mergeCell ref="H734:H741"/>
    <mergeCell ref="B877:F877"/>
    <mergeCell ref="G877:G884"/>
    <mergeCell ref="H877:H884"/>
    <mergeCell ref="B961:F961"/>
    <mergeCell ref="G961:G968"/>
    <mergeCell ref="H961:H968"/>
    <mergeCell ref="B1023:F1023"/>
    <mergeCell ref="A1:J1"/>
    <mergeCell ref="A260:B260"/>
    <mergeCell ref="A261:B261"/>
    <mergeCell ref="A263:B263"/>
    <mergeCell ref="A239:B239"/>
    <mergeCell ref="J114:J121"/>
    <mergeCell ref="J157:J164"/>
    <mergeCell ref="A131:B131"/>
    <mergeCell ref="A115:B115"/>
    <mergeCell ref="G240:G247"/>
    <mergeCell ref="B240:E240"/>
    <mergeCell ref="A2:J2"/>
    <mergeCell ref="B57:B58"/>
    <mergeCell ref="A57:A58"/>
    <mergeCell ref="B166:B167"/>
    <mergeCell ref="B196:B197"/>
    <mergeCell ref="J734:J741"/>
    <mergeCell ref="A1120:B1120"/>
    <mergeCell ref="A1121:B1121"/>
    <mergeCell ref="A1122:B1122"/>
    <mergeCell ref="A1123:B1123"/>
    <mergeCell ref="A1125:B1125"/>
    <mergeCell ref="A1126:B1126"/>
    <mergeCell ref="A1111:B1111"/>
    <mergeCell ref="A1112:B1112"/>
    <mergeCell ref="A1113:B1113"/>
    <mergeCell ref="A1114:B1114"/>
    <mergeCell ref="A1115:B1115"/>
    <mergeCell ref="A1116:B1116"/>
    <mergeCell ref="A252:B252"/>
    <mergeCell ref="A253:B253"/>
    <mergeCell ref="A255:B255"/>
    <mergeCell ref="G266:G273"/>
    <mergeCell ref="H266:H273"/>
    <mergeCell ref="B266:E266"/>
    <mergeCell ref="A257:B257"/>
    <mergeCell ref="A259:B259"/>
    <mergeCell ref="G274:G281"/>
    <mergeCell ref="H274:H281"/>
    <mergeCell ref="A268:B268"/>
    <mergeCell ref="A1107:B1107"/>
    <mergeCell ref="H1092:H1099"/>
    <mergeCell ref="A1093:B1093"/>
    <mergeCell ref="A1094:B1094"/>
    <mergeCell ref="A1105:B1105"/>
    <mergeCell ref="A281:B281"/>
    <mergeCell ref="B274:E274"/>
    <mergeCell ref="A1104:B1104"/>
    <mergeCell ref="A1101:B1101"/>
    <mergeCell ref="A1179:B1179"/>
    <mergeCell ref="B1186:F1186"/>
    <mergeCell ref="A1171:B1171"/>
    <mergeCell ref="A1172:B1172"/>
    <mergeCell ref="A1174:B1174"/>
    <mergeCell ref="A1175:B1175"/>
    <mergeCell ref="A1176:B1176"/>
    <mergeCell ref="A1177:B1177"/>
    <mergeCell ref="A1163:B1163"/>
    <mergeCell ref="A1164:B1164"/>
    <mergeCell ref="A1165:B1165"/>
    <mergeCell ref="A1167:B1167"/>
    <mergeCell ref="A1168:B1168"/>
    <mergeCell ref="A1169:B1169"/>
    <mergeCell ref="A1155:B1155"/>
    <mergeCell ref="A1156:B1156"/>
    <mergeCell ref="A1157:B1157"/>
    <mergeCell ref="A1158:B1158"/>
    <mergeCell ref="A1160:B1160"/>
    <mergeCell ref="A1161:B1161"/>
    <mergeCell ref="B1166:F1166"/>
    <mergeCell ref="A1233:B1233"/>
    <mergeCell ref="B1235:F1235"/>
    <mergeCell ref="A1219:B1219"/>
    <mergeCell ref="A1220:B1220"/>
    <mergeCell ref="A1222:B1222"/>
    <mergeCell ref="A1223:B1223"/>
    <mergeCell ref="A1224:B1224"/>
    <mergeCell ref="A1225:B1225"/>
    <mergeCell ref="A1211:B1211"/>
    <mergeCell ref="A1212:B1212"/>
    <mergeCell ref="A1213:B1213"/>
    <mergeCell ref="A1215:B1215"/>
    <mergeCell ref="A1216:B1216"/>
    <mergeCell ref="A1217:B1217"/>
    <mergeCell ref="A1203:B1203"/>
    <mergeCell ref="A1204:B1204"/>
    <mergeCell ref="A1205:B1205"/>
    <mergeCell ref="A1206:B1206"/>
    <mergeCell ref="A1208:B1208"/>
    <mergeCell ref="A1209:B1209"/>
    <mergeCell ref="B1221:F1221"/>
    <mergeCell ref="A1276:B1276"/>
    <mergeCell ref="B1277:F1277"/>
    <mergeCell ref="A1262:B1262"/>
    <mergeCell ref="A1264:B1264"/>
    <mergeCell ref="A1265:B1265"/>
    <mergeCell ref="A1266:B1266"/>
    <mergeCell ref="A1267:B1267"/>
    <mergeCell ref="A1268:B1268"/>
    <mergeCell ref="A1252:B1252"/>
    <mergeCell ref="A1253:B1253"/>
    <mergeCell ref="A1254:B1254"/>
    <mergeCell ref="A1255:B1255"/>
    <mergeCell ref="A1257:B1257"/>
    <mergeCell ref="A1258:B1258"/>
    <mergeCell ref="A1244:B1244"/>
    <mergeCell ref="A1245:B1245"/>
    <mergeCell ref="A1246:B1246"/>
    <mergeCell ref="A1247:B1247"/>
    <mergeCell ref="A1248:B1248"/>
    <mergeCell ref="A1250:B1250"/>
    <mergeCell ref="B1249:F1249"/>
    <mergeCell ref="B1270:F1270"/>
    <mergeCell ref="B1319:F1319"/>
    <mergeCell ref="A1304:B1304"/>
    <mergeCell ref="A1306:B1306"/>
    <mergeCell ref="A1307:B1307"/>
    <mergeCell ref="A1308:B1308"/>
    <mergeCell ref="A1309:B1309"/>
    <mergeCell ref="A1310:B1310"/>
    <mergeCell ref="A1295:B1295"/>
    <mergeCell ref="A1296:B1296"/>
    <mergeCell ref="A1297:B1297"/>
    <mergeCell ref="A1299:B1299"/>
    <mergeCell ref="A1300:B1300"/>
    <mergeCell ref="A1301:B1301"/>
    <mergeCell ref="A1286:B1286"/>
    <mergeCell ref="A1287:B1287"/>
    <mergeCell ref="A1288:B1288"/>
    <mergeCell ref="A1289:B1289"/>
    <mergeCell ref="A1290:B1290"/>
    <mergeCell ref="A1292:B1292"/>
    <mergeCell ref="B1298:F1298"/>
    <mergeCell ref="A1353:B1353"/>
    <mergeCell ref="B1354:F1354"/>
    <mergeCell ref="A1338:B1338"/>
    <mergeCell ref="A1339:B1339"/>
    <mergeCell ref="A1341:B1341"/>
    <mergeCell ref="A1342:B1342"/>
    <mergeCell ref="A1343:B1343"/>
    <mergeCell ref="A1344:B1344"/>
    <mergeCell ref="A1329:B1329"/>
    <mergeCell ref="A1330:B1330"/>
    <mergeCell ref="A1331:B1331"/>
    <mergeCell ref="A1332:B1332"/>
    <mergeCell ref="A1334:B1334"/>
    <mergeCell ref="A1335:B1335"/>
    <mergeCell ref="A1320:B1320"/>
    <mergeCell ref="A1321:B1321"/>
    <mergeCell ref="A1322:B1322"/>
    <mergeCell ref="A1323:B1323"/>
    <mergeCell ref="A1324:B1324"/>
    <mergeCell ref="A1325:B1325"/>
    <mergeCell ref="B1117:F1117"/>
    <mergeCell ref="G1117:G1123"/>
    <mergeCell ref="H1117:H1123"/>
    <mergeCell ref="I1117:I1123"/>
    <mergeCell ref="J1117:J1123"/>
    <mergeCell ref="A1118:B1118"/>
    <mergeCell ref="A1383:B1383"/>
    <mergeCell ref="A1384:B1384"/>
    <mergeCell ref="A1385:B1385"/>
    <mergeCell ref="A1386:B1386"/>
    <mergeCell ref="A1387:B1387"/>
    <mergeCell ref="A1388:B1388"/>
    <mergeCell ref="A1373:B1373"/>
    <mergeCell ref="A1374:B1374"/>
    <mergeCell ref="A1376:B1376"/>
    <mergeCell ref="A1377:B1377"/>
    <mergeCell ref="A1378:B1378"/>
    <mergeCell ref="A1379:B1379"/>
    <mergeCell ref="A1364:B1364"/>
    <mergeCell ref="A1365:B1365"/>
    <mergeCell ref="A1366:B1366"/>
    <mergeCell ref="A1367:B1367"/>
    <mergeCell ref="A1369:B1369"/>
    <mergeCell ref="A1370:B1370"/>
    <mergeCell ref="B1368:F1368"/>
    <mergeCell ref="G1368:G1374"/>
    <mergeCell ref="H1368:H1374"/>
    <mergeCell ref="I1368:I1374"/>
    <mergeCell ref="J1368:J1374"/>
    <mergeCell ref="A1371:B1371"/>
    <mergeCell ref="A1372:B1372"/>
    <mergeCell ref="A1355:B1355"/>
    <mergeCell ref="K734:K741"/>
    <mergeCell ref="L734:L741"/>
    <mergeCell ref="M734:M741"/>
    <mergeCell ref="N734:N741"/>
    <mergeCell ref="O734:O741"/>
    <mergeCell ref="P734:P741"/>
    <mergeCell ref="Q734:Q741"/>
    <mergeCell ref="R734:R741"/>
    <mergeCell ref="S734:S741"/>
    <mergeCell ref="T734:T741"/>
    <mergeCell ref="U734:U741"/>
    <mergeCell ref="V734:V741"/>
    <mergeCell ref="W734:W741"/>
    <mergeCell ref="X734:X741"/>
    <mergeCell ref="Y734:Y741"/>
    <mergeCell ref="Z734:Z741"/>
    <mergeCell ref="AA734:AA741"/>
    <mergeCell ref="AB734:AB741"/>
    <mergeCell ref="AC734:AC741"/>
    <mergeCell ref="AD734:AD741"/>
    <mergeCell ref="A735:B735"/>
    <mergeCell ref="A736:B736"/>
    <mergeCell ref="A737:B737"/>
    <mergeCell ref="A738:B738"/>
    <mergeCell ref="A739:B739"/>
    <mergeCell ref="A740:B740"/>
    <mergeCell ref="A741:B741"/>
    <mergeCell ref="B742:F742"/>
    <mergeCell ref="G742:G749"/>
    <mergeCell ref="H742:H749"/>
    <mergeCell ref="I742:I749"/>
    <mergeCell ref="J742:J749"/>
    <mergeCell ref="K742:K749"/>
    <mergeCell ref="L742:L749"/>
    <mergeCell ref="M742:M749"/>
    <mergeCell ref="N742:N749"/>
    <mergeCell ref="O742:O749"/>
    <mergeCell ref="P742:P749"/>
    <mergeCell ref="Q742:Q749"/>
    <mergeCell ref="R742:R749"/>
    <mergeCell ref="S742:S749"/>
    <mergeCell ref="T742:T749"/>
    <mergeCell ref="U742:U749"/>
    <mergeCell ref="V742:V749"/>
    <mergeCell ref="W742:W749"/>
    <mergeCell ref="X742:X749"/>
    <mergeCell ref="Y742:Y749"/>
    <mergeCell ref="Z742:Z749"/>
    <mergeCell ref="AA742:AA749"/>
    <mergeCell ref="AB742:AB749"/>
    <mergeCell ref="AC742:AC749"/>
    <mergeCell ref="AD742:AD749"/>
    <mergeCell ref="A743:B743"/>
    <mergeCell ref="A744:B744"/>
    <mergeCell ref="A745:B745"/>
    <mergeCell ref="A746:B746"/>
    <mergeCell ref="A747:B747"/>
    <mergeCell ref="A748:B748"/>
    <mergeCell ref="A749:B749"/>
    <mergeCell ref="A750:F750"/>
    <mergeCell ref="B751:F751"/>
    <mergeCell ref="G751:G758"/>
    <mergeCell ref="H751:H758"/>
    <mergeCell ref="I751:I758"/>
    <mergeCell ref="J751:J758"/>
    <mergeCell ref="K751:K758"/>
    <mergeCell ref="L751:L758"/>
    <mergeCell ref="M751:M758"/>
    <mergeCell ref="N751:N758"/>
    <mergeCell ref="O751:O758"/>
    <mergeCell ref="P751:P758"/>
    <mergeCell ref="Q751:Q758"/>
    <mergeCell ref="R751:R758"/>
    <mergeCell ref="S751:S758"/>
    <mergeCell ref="T751:T758"/>
    <mergeCell ref="U751:U758"/>
    <mergeCell ref="V751:V758"/>
    <mergeCell ref="W751:W758"/>
    <mergeCell ref="X751:X758"/>
    <mergeCell ref="Y751:Y758"/>
    <mergeCell ref="Z751:Z758"/>
    <mergeCell ref="AA751:AA758"/>
    <mergeCell ref="AB751:AB758"/>
    <mergeCell ref="AC751:AC758"/>
    <mergeCell ref="AD751:AD758"/>
    <mergeCell ref="A752:B752"/>
    <mergeCell ref="A753:B753"/>
    <mergeCell ref="A754:B754"/>
    <mergeCell ref="A755:B755"/>
    <mergeCell ref="A756:B756"/>
    <mergeCell ref="A757:B757"/>
    <mergeCell ref="A758:B758"/>
    <mergeCell ref="A759:F759"/>
    <mergeCell ref="A760:J760"/>
    <mergeCell ref="B761:F761"/>
    <mergeCell ref="G761:G768"/>
    <mergeCell ref="H761:H768"/>
    <mergeCell ref="I761:I768"/>
    <mergeCell ref="J761:J768"/>
    <mergeCell ref="K761:K768"/>
    <mergeCell ref="L761:L768"/>
    <mergeCell ref="M761:M768"/>
    <mergeCell ref="N761:N768"/>
    <mergeCell ref="O761:O768"/>
    <mergeCell ref="P761:P768"/>
    <mergeCell ref="Q761:Q768"/>
    <mergeCell ref="R761:R768"/>
    <mergeCell ref="S761:S768"/>
    <mergeCell ref="T761:T768"/>
    <mergeCell ref="U761:U768"/>
    <mergeCell ref="V761:V768"/>
    <mergeCell ref="W761:W768"/>
    <mergeCell ref="X761:X768"/>
    <mergeCell ref="Y761:Y768"/>
    <mergeCell ref="Z761:Z768"/>
    <mergeCell ref="AA761:AA768"/>
    <mergeCell ref="AB761:AB768"/>
    <mergeCell ref="AC761:AC768"/>
    <mergeCell ref="AD761:AD768"/>
    <mergeCell ref="A762:B762"/>
    <mergeCell ref="A763:B763"/>
    <mergeCell ref="A764:B764"/>
    <mergeCell ref="A765:B765"/>
    <mergeCell ref="A766:B766"/>
    <mergeCell ref="A767:B767"/>
    <mergeCell ref="A768:B768"/>
    <mergeCell ref="B770:F770"/>
    <mergeCell ref="G770:G777"/>
    <mergeCell ref="H770:H777"/>
    <mergeCell ref="I770:I777"/>
    <mergeCell ref="J770:J777"/>
    <mergeCell ref="K770:K777"/>
    <mergeCell ref="L770:L777"/>
    <mergeCell ref="M770:M777"/>
    <mergeCell ref="N770:N777"/>
    <mergeCell ref="O770:O777"/>
    <mergeCell ref="P770:P777"/>
    <mergeCell ref="Q770:Q777"/>
    <mergeCell ref="R770:R777"/>
    <mergeCell ref="S770:S777"/>
    <mergeCell ref="T770:T777"/>
    <mergeCell ref="U770:U777"/>
    <mergeCell ref="V770:V777"/>
    <mergeCell ref="W770:W777"/>
    <mergeCell ref="X770:X777"/>
    <mergeCell ref="Y770:Y777"/>
    <mergeCell ref="Z770:Z777"/>
    <mergeCell ref="AA770:AA777"/>
    <mergeCell ref="AB770:AB777"/>
    <mergeCell ref="AC770:AC777"/>
    <mergeCell ref="AD770:AD777"/>
    <mergeCell ref="A771:B771"/>
    <mergeCell ref="A772:B772"/>
    <mergeCell ref="A773:B773"/>
    <mergeCell ref="A774:B774"/>
    <mergeCell ref="A775:B775"/>
    <mergeCell ref="A776:B776"/>
    <mergeCell ref="A777:B777"/>
    <mergeCell ref="A778:F778"/>
    <mergeCell ref="B779:F779"/>
    <mergeCell ref="G779:G786"/>
    <mergeCell ref="H779:H786"/>
    <mergeCell ref="I779:I786"/>
    <mergeCell ref="J779:J786"/>
    <mergeCell ref="K779:K786"/>
    <mergeCell ref="L779:L786"/>
    <mergeCell ref="M779:M786"/>
    <mergeCell ref="N779:N786"/>
    <mergeCell ref="O779:O786"/>
    <mergeCell ref="P779:P786"/>
    <mergeCell ref="Q779:Q786"/>
    <mergeCell ref="R779:R786"/>
    <mergeCell ref="S779:S786"/>
    <mergeCell ref="T779:T786"/>
    <mergeCell ref="U779:U786"/>
    <mergeCell ref="V779:V786"/>
    <mergeCell ref="W779:W786"/>
    <mergeCell ref="X779:X786"/>
    <mergeCell ref="Y779:Y786"/>
    <mergeCell ref="Z779:Z786"/>
    <mergeCell ref="AA779:AA786"/>
    <mergeCell ref="AB779:AB786"/>
    <mergeCell ref="AC779:AC786"/>
    <mergeCell ref="AD779:AD786"/>
    <mergeCell ref="A780:B780"/>
    <mergeCell ref="A781:B781"/>
    <mergeCell ref="A782:B782"/>
    <mergeCell ref="A783:B783"/>
    <mergeCell ref="A784:B784"/>
    <mergeCell ref="A785:B785"/>
    <mergeCell ref="A786:B786"/>
    <mergeCell ref="A787:F787"/>
    <mergeCell ref="B788:F788"/>
    <mergeCell ref="G788:G795"/>
    <mergeCell ref="H788:H795"/>
    <mergeCell ref="I788:I795"/>
    <mergeCell ref="J788:J795"/>
    <mergeCell ref="K788:K795"/>
    <mergeCell ref="L788:L795"/>
    <mergeCell ref="M788:M795"/>
    <mergeCell ref="N788:N795"/>
    <mergeCell ref="O788:O795"/>
    <mergeCell ref="P788:P795"/>
    <mergeCell ref="Q788:Q795"/>
    <mergeCell ref="R788:R795"/>
    <mergeCell ref="S788:S795"/>
    <mergeCell ref="T788:T795"/>
    <mergeCell ref="U788:U795"/>
    <mergeCell ref="V788:V795"/>
    <mergeCell ref="W788:W795"/>
    <mergeCell ref="X788:X795"/>
    <mergeCell ref="Y788:Y795"/>
    <mergeCell ref="Z788:Z795"/>
    <mergeCell ref="AA788:AA795"/>
    <mergeCell ref="AB788:AB795"/>
    <mergeCell ref="AC788:AC795"/>
    <mergeCell ref="AD788:AD795"/>
    <mergeCell ref="A789:B789"/>
    <mergeCell ref="A790:B790"/>
    <mergeCell ref="A791:B791"/>
    <mergeCell ref="A792:B792"/>
    <mergeCell ref="A793:B793"/>
    <mergeCell ref="A794:B794"/>
    <mergeCell ref="A795:B795"/>
    <mergeCell ref="B796:F796"/>
    <mergeCell ref="G796:G803"/>
    <mergeCell ref="H796:H803"/>
    <mergeCell ref="I796:I803"/>
    <mergeCell ref="J796:J803"/>
    <mergeCell ref="K796:K803"/>
    <mergeCell ref="L796:L803"/>
    <mergeCell ref="M796:M803"/>
    <mergeCell ref="N796:N803"/>
    <mergeCell ref="O796:O803"/>
    <mergeCell ref="P796:P803"/>
    <mergeCell ref="Q796:Q803"/>
    <mergeCell ref="R796:R803"/>
    <mergeCell ref="S796:S803"/>
    <mergeCell ref="T796:T803"/>
    <mergeCell ref="U796:U803"/>
    <mergeCell ref="V796:V803"/>
    <mergeCell ref="W796:W803"/>
    <mergeCell ref="X796:X803"/>
    <mergeCell ref="Y796:Y803"/>
    <mergeCell ref="Z796:Z803"/>
    <mergeCell ref="AA796:AA803"/>
    <mergeCell ref="AB796:AB803"/>
    <mergeCell ref="AC796:AC803"/>
    <mergeCell ref="AD796:AD803"/>
    <mergeCell ref="A797:B797"/>
    <mergeCell ref="A798:B798"/>
    <mergeCell ref="A799:B799"/>
    <mergeCell ref="A800:B800"/>
    <mergeCell ref="A801:B801"/>
    <mergeCell ref="A802:B802"/>
    <mergeCell ref="A803:B803"/>
    <mergeCell ref="B804:F804"/>
    <mergeCell ref="G804:G811"/>
    <mergeCell ref="H804:H811"/>
    <mergeCell ref="I804:I811"/>
    <mergeCell ref="J804:J811"/>
    <mergeCell ref="K804:K811"/>
    <mergeCell ref="L804:L811"/>
    <mergeCell ref="M804:M811"/>
    <mergeCell ref="N804:N811"/>
    <mergeCell ref="O804:O811"/>
    <mergeCell ref="P804:P811"/>
    <mergeCell ref="Q804:Q811"/>
    <mergeCell ref="R804:R811"/>
    <mergeCell ref="S804:S811"/>
    <mergeCell ref="T804:T811"/>
    <mergeCell ref="U804:U811"/>
    <mergeCell ref="V804:V811"/>
    <mergeCell ref="W804:W811"/>
    <mergeCell ref="X804:X811"/>
    <mergeCell ref="Y804:Y811"/>
    <mergeCell ref="Z804:Z811"/>
    <mergeCell ref="AA804:AA811"/>
    <mergeCell ref="AB804:AB811"/>
    <mergeCell ref="AC804:AC811"/>
    <mergeCell ref="AD804:AD811"/>
    <mergeCell ref="A805:B805"/>
    <mergeCell ref="A806:B806"/>
    <mergeCell ref="A807:B807"/>
    <mergeCell ref="A808:B808"/>
    <mergeCell ref="A809:B809"/>
    <mergeCell ref="A810:B810"/>
    <mergeCell ref="A811:B811"/>
    <mergeCell ref="B812:F812"/>
    <mergeCell ref="G812:G819"/>
    <mergeCell ref="H812:H819"/>
    <mergeCell ref="I812:I819"/>
    <mergeCell ref="J812:J819"/>
    <mergeCell ref="K812:K819"/>
    <mergeCell ref="L812:L819"/>
    <mergeCell ref="M812:M819"/>
    <mergeCell ref="N812:N819"/>
    <mergeCell ref="O812:O819"/>
    <mergeCell ref="P812:P819"/>
    <mergeCell ref="Q812:Q819"/>
    <mergeCell ref="R812:R819"/>
    <mergeCell ref="S812:S819"/>
    <mergeCell ref="T812:T819"/>
    <mergeCell ref="U812:U819"/>
    <mergeCell ref="V812:V819"/>
    <mergeCell ref="W812:W819"/>
    <mergeCell ref="X812:X819"/>
    <mergeCell ref="Y812:Y819"/>
    <mergeCell ref="Z812:Z819"/>
    <mergeCell ref="AA812:AA819"/>
    <mergeCell ref="AB812:AB819"/>
    <mergeCell ref="AC812:AC819"/>
    <mergeCell ref="AD812:AD819"/>
    <mergeCell ref="A813:B813"/>
    <mergeCell ref="A814:B814"/>
    <mergeCell ref="A815:B815"/>
    <mergeCell ref="A816:B816"/>
    <mergeCell ref="A817:B817"/>
    <mergeCell ref="A818:B818"/>
    <mergeCell ref="A819:B819"/>
    <mergeCell ref="B820:F820"/>
    <mergeCell ref="G820:G827"/>
    <mergeCell ref="H820:H827"/>
    <mergeCell ref="I820:I827"/>
    <mergeCell ref="J820:J827"/>
    <mergeCell ref="K820:K827"/>
    <mergeCell ref="L820:L827"/>
    <mergeCell ref="M820:M827"/>
    <mergeCell ref="N820:N827"/>
    <mergeCell ref="O820:O827"/>
    <mergeCell ref="P820:P827"/>
    <mergeCell ref="Q820:Q827"/>
    <mergeCell ref="R820:R827"/>
    <mergeCell ref="S820:S827"/>
    <mergeCell ref="T820:T827"/>
    <mergeCell ref="U820:U827"/>
    <mergeCell ref="V820:V827"/>
    <mergeCell ref="W820:W827"/>
    <mergeCell ref="X820:X827"/>
    <mergeCell ref="Y820:Y827"/>
    <mergeCell ref="Z820:Z827"/>
    <mergeCell ref="AA820:AA827"/>
    <mergeCell ref="AB820:AB827"/>
    <mergeCell ref="AC820:AC827"/>
    <mergeCell ref="AD820:AD827"/>
    <mergeCell ref="A821:B821"/>
    <mergeCell ref="A822:B822"/>
    <mergeCell ref="A823:B823"/>
    <mergeCell ref="A824:B824"/>
    <mergeCell ref="A825:B825"/>
    <mergeCell ref="A826:B826"/>
    <mergeCell ref="A827:B827"/>
    <mergeCell ref="B828:F828"/>
    <mergeCell ref="G828:G835"/>
    <mergeCell ref="H828:H835"/>
    <mergeCell ref="I828:I835"/>
    <mergeCell ref="J828:J835"/>
    <mergeCell ref="K828:K835"/>
    <mergeCell ref="L828:L835"/>
    <mergeCell ref="M828:M835"/>
    <mergeCell ref="N828:N835"/>
    <mergeCell ref="O828:O835"/>
    <mergeCell ref="P828:P835"/>
    <mergeCell ref="Q828:Q835"/>
    <mergeCell ref="R828:R835"/>
    <mergeCell ref="S828:S835"/>
    <mergeCell ref="T828:T835"/>
    <mergeCell ref="U828:U835"/>
    <mergeCell ref="V828:V835"/>
    <mergeCell ref="W828:W835"/>
    <mergeCell ref="X828:X835"/>
    <mergeCell ref="Y828:Y835"/>
    <mergeCell ref="Z828:Z835"/>
    <mergeCell ref="AA828:AA835"/>
    <mergeCell ref="AB828:AB835"/>
    <mergeCell ref="AC828:AC835"/>
    <mergeCell ref="AD828:AD835"/>
    <mergeCell ref="A829:B829"/>
    <mergeCell ref="A830:B830"/>
    <mergeCell ref="A831:B831"/>
    <mergeCell ref="A832:B832"/>
    <mergeCell ref="A833:B833"/>
    <mergeCell ref="A834:B834"/>
    <mergeCell ref="A835:B835"/>
    <mergeCell ref="B836:F836"/>
    <mergeCell ref="G836:G843"/>
    <mergeCell ref="H836:H843"/>
    <mergeCell ref="I836:I843"/>
    <mergeCell ref="J836:J843"/>
    <mergeCell ref="K836:K843"/>
    <mergeCell ref="L836:L843"/>
    <mergeCell ref="M836:M843"/>
    <mergeCell ref="N836:N843"/>
    <mergeCell ref="O836:O843"/>
    <mergeCell ref="P836:P843"/>
    <mergeCell ref="Q836:Q843"/>
    <mergeCell ref="R836:R843"/>
    <mergeCell ref="S836:S843"/>
    <mergeCell ref="T836:T843"/>
    <mergeCell ref="U836:U843"/>
    <mergeCell ref="V836:V843"/>
    <mergeCell ref="W836:W843"/>
    <mergeCell ref="X836:X843"/>
    <mergeCell ref="Y836:Y843"/>
    <mergeCell ref="Z836:Z843"/>
    <mergeCell ref="AA836:AA843"/>
    <mergeCell ref="AB836:AB843"/>
    <mergeCell ref="AC836:AC843"/>
    <mergeCell ref="AD836:AD843"/>
    <mergeCell ref="A837:B837"/>
    <mergeCell ref="A838:B838"/>
    <mergeCell ref="A839:B839"/>
    <mergeCell ref="A840:B840"/>
    <mergeCell ref="A841:B841"/>
    <mergeCell ref="A842:B842"/>
    <mergeCell ref="A843:B843"/>
    <mergeCell ref="B844:F844"/>
    <mergeCell ref="G844:G851"/>
    <mergeCell ref="H844:H851"/>
    <mergeCell ref="I844:I851"/>
    <mergeCell ref="J844:J851"/>
    <mergeCell ref="K844:K851"/>
    <mergeCell ref="L844:L851"/>
    <mergeCell ref="M844:M851"/>
    <mergeCell ref="N844:N851"/>
    <mergeCell ref="O844:O851"/>
    <mergeCell ref="P844:P851"/>
    <mergeCell ref="Q844:Q851"/>
    <mergeCell ref="R844:R851"/>
    <mergeCell ref="S844:S851"/>
    <mergeCell ref="T844:T851"/>
    <mergeCell ref="U844:U851"/>
    <mergeCell ref="V844:V851"/>
    <mergeCell ref="W844:W851"/>
    <mergeCell ref="X844:X851"/>
    <mergeCell ref="Y844:Y851"/>
    <mergeCell ref="Z844:Z851"/>
    <mergeCell ref="AA844:AA851"/>
    <mergeCell ref="AB844:AB851"/>
    <mergeCell ref="AC844:AC851"/>
    <mergeCell ref="AD844:AD851"/>
    <mergeCell ref="A845:B845"/>
    <mergeCell ref="A846:B846"/>
    <mergeCell ref="A847:B847"/>
    <mergeCell ref="A848:B848"/>
    <mergeCell ref="A849:B849"/>
    <mergeCell ref="A850:B850"/>
    <mergeCell ref="A851:B851"/>
    <mergeCell ref="B852:F852"/>
    <mergeCell ref="G852:G859"/>
    <mergeCell ref="H852:H859"/>
    <mergeCell ref="I852:I859"/>
    <mergeCell ref="J852:J859"/>
    <mergeCell ref="K852:K859"/>
    <mergeCell ref="L852:L859"/>
    <mergeCell ref="M852:M859"/>
    <mergeCell ref="N852:N859"/>
    <mergeCell ref="O852:O859"/>
    <mergeCell ref="P852:P859"/>
    <mergeCell ref="Q852:Q859"/>
    <mergeCell ref="R852:R859"/>
    <mergeCell ref="S852:S859"/>
    <mergeCell ref="T852:T859"/>
    <mergeCell ref="U852:U859"/>
    <mergeCell ref="V852:V859"/>
    <mergeCell ref="W852:W859"/>
    <mergeCell ref="X852:X859"/>
    <mergeCell ref="Y852:Y859"/>
    <mergeCell ref="Z852:Z859"/>
    <mergeCell ref="AA852:AA859"/>
    <mergeCell ref="AB852:AB859"/>
    <mergeCell ref="AC852:AC859"/>
    <mergeCell ref="AD852:AD859"/>
    <mergeCell ref="A853:B853"/>
    <mergeCell ref="A854:B854"/>
    <mergeCell ref="A855:B855"/>
    <mergeCell ref="A856:B856"/>
    <mergeCell ref="A857:B857"/>
    <mergeCell ref="A858:B858"/>
    <mergeCell ref="A859:B859"/>
    <mergeCell ref="B860:F860"/>
    <mergeCell ref="G860:G867"/>
    <mergeCell ref="H860:H867"/>
    <mergeCell ref="I860:I867"/>
    <mergeCell ref="J860:J867"/>
    <mergeCell ref="K860:K867"/>
    <mergeCell ref="L860:L867"/>
    <mergeCell ref="M860:M867"/>
    <mergeCell ref="N860:N867"/>
    <mergeCell ref="O860:O867"/>
    <mergeCell ref="P860:P867"/>
    <mergeCell ref="Q860:Q867"/>
    <mergeCell ref="R860:R867"/>
    <mergeCell ref="S860:S867"/>
    <mergeCell ref="T860:T867"/>
    <mergeCell ref="U860:U867"/>
    <mergeCell ref="V860:V867"/>
    <mergeCell ref="W860:W867"/>
    <mergeCell ref="X860:X867"/>
    <mergeCell ref="Y860:Y867"/>
    <mergeCell ref="Z860:Z867"/>
    <mergeCell ref="AA860:AA867"/>
    <mergeCell ref="AB860:AB867"/>
    <mergeCell ref="AC860:AC867"/>
    <mergeCell ref="AD860:AD867"/>
    <mergeCell ref="A861:B861"/>
    <mergeCell ref="A862:B862"/>
    <mergeCell ref="A863:B863"/>
    <mergeCell ref="A864:B864"/>
    <mergeCell ref="A865:B865"/>
    <mergeCell ref="A866:B866"/>
    <mergeCell ref="A867:B867"/>
    <mergeCell ref="B868:F868"/>
    <mergeCell ref="G868:G875"/>
    <mergeCell ref="H868:H875"/>
    <mergeCell ref="I868:I875"/>
    <mergeCell ref="J868:J875"/>
    <mergeCell ref="K868:K875"/>
    <mergeCell ref="L868:L875"/>
    <mergeCell ref="M868:M875"/>
    <mergeCell ref="N868:N875"/>
    <mergeCell ref="O868:O875"/>
    <mergeCell ref="P868:P875"/>
    <mergeCell ref="Q868:Q875"/>
    <mergeCell ref="R868:R875"/>
    <mergeCell ref="S868:S875"/>
    <mergeCell ref="T868:T875"/>
    <mergeCell ref="U868:U875"/>
    <mergeCell ref="V868:V875"/>
    <mergeCell ref="W868:W875"/>
    <mergeCell ref="X868:X875"/>
    <mergeCell ref="Y868:Y875"/>
    <mergeCell ref="Z868:Z875"/>
    <mergeCell ref="AA868:AA875"/>
    <mergeCell ref="AB868:AB875"/>
    <mergeCell ref="AC868:AC875"/>
    <mergeCell ref="AD868:AD875"/>
    <mergeCell ref="A869:B869"/>
    <mergeCell ref="A870:B870"/>
    <mergeCell ref="A871:B871"/>
    <mergeCell ref="A872:B872"/>
    <mergeCell ref="A873:B873"/>
    <mergeCell ref="A874:B874"/>
    <mergeCell ref="A875:B875"/>
    <mergeCell ref="A876:J876"/>
    <mergeCell ref="I877:I884"/>
    <mergeCell ref="J877:J884"/>
    <mergeCell ref="K877:K884"/>
    <mergeCell ref="L877:L884"/>
    <mergeCell ref="M877:M884"/>
    <mergeCell ref="N877:N884"/>
    <mergeCell ref="O877:O884"/>
    <mergeCell ref="P877:P884"/>
    <mergeCell ref="Q877:Q884"/>
    <mergeCell ref="R877:R884"/>
    <mergeCell ref="S877:S884"/>
    <mergeCell ref="T877:T884"/>
    <mergeCell ref="U877:U884"/>
    <mergeCell ref="V877:V884"/>
    <mergeCell ref="W877:W884"/>
    <mergeCell ref="X877:X884"/>
    <mergeCell ref="Y877:Y884"/>
    <mergeCell ref="Z877:Z884"/>
    <mergeCell ref="AA877:AA884"/>
    <mergeCell ref="AB877:AB884"/>
    <mergeCell ref="AC877:AC884"/>
    <mergeCell ref="AD877:AD884"/>
    <mergeCell ref="A878:B878"/>
    <mergeCell ref="A879:B879"/>
    <mergeCell ref="A880:B880"/>
    <mergeCell ref="A881:B881"/>
    <mergeCell ref="A882:B882"/>
    <mergeCell ref="A883:B883"/>
    <mergeCell ref="A884:B884"/>
    <mergeCell ref="B885:F885"/>
    <mergeCell ref="G885:G892"/>
    <mergeCell ref="H885:H892"/>
    <mergeCell ref="I885:I892"/>
    <mergeCell ref="J885:J892"/>
    <mergeCell ref="K885:K892"/>
    <mergeCell ref="L885:L892"/>
    <mergeCell ref="M885:M892"/>
    <mergeCell ref="N885:N892"/>
    <mergeCell ref="O885:O892"/>
    <mergeCell ref="P885:P892"/>
    <mergeCell ref="Q885:Q892"/>
    <mergeCell ref="R885:R892"/>
    <mergeCell ref="S885:S892"/>
    <mergeCell ref="T885:T892"/>
    <mergeCell ref="U885:U892"/>
    <mergeCell ref="V885:V892"/>
    <mergeCell ref="W885:W892"/>
    <mergeCell ref="X885:X892"/>
    <mergeCell ref="Y885:Y892"/>
    <mergeCell ref="Z885:Z892"/>
    <mergeCell ref="AA885:AA892"/>
    <mergeCell ref="AB885:AB892"/>
    <mergeCell ref="AC885:AC892"/>
    <mergeCell ref="AD885:AD892"/>
    <mergeCell ref="A886:B886"/>
    <mergeCell ref="A887:B887"/>
    <mergeCell ref="A888:B888"/>
    <mergeCell ref="A889:B889"/>
    <mergeCell ref="A890:B890"/>
    <mergeCell ref="A891:B891"/>
    <mergeCell ref="A892:B892"/>
    <mergeCell ref="B893:F893"/>
    <mergeCell ref="G893:G900"/>
    <mergeCell ref="H893:H900"/>
    <mergeCell ref="I893:I900"/>
    <mergeCell ref="J893:J900"/>
    <mergeCell ref="K893:K900"/>
    <mergeCell ref="L893:L900"/>
    <mergeCell ref="M893:M900"/>
    <mergeCell ref="N893:N900"/>
    <mergeCell ref="O893:O900"/>
    <mergeCell ref="P893:P900"/>
    <mergeCell ref="Q893:Q900"/>
    <mergeCell ref="R893:R900"/>
    <mergeCell ref="S893:S900"/>
    <mergeCell ref="T893:T900"/>
    <mergeCell ref="U893:U900"/>
    <mergeCell ref="V893:V900"/>
    <mergeCell ref="W893:W900"/>
    <mergeCell ref="X893:X900"/>
    <mergeCell ref="Y893:Y900"/>
    <mergeCell ref="Z893:Z900"/>
    <mergeCell ref="AA893:AA900"/>
    <mergeCell ref="AB893:AB900"/>
    <mergeCell ref="AC893:AC900"/>
    <mergeCell ref="AD893:AD900"/>
    <mergeCell ref="A894:B894"/>
    <mergeCell ref="A895:B895"/>
    <mergeCell ref="A896:B896"/>
    <mergeCell ref="A897:B897"/>
    <mergeCell ref="A898:B898"/>
    <mergeCell ref="A899:B899"/>
    <mergeCell ref="A900:B900"/>
    <mergeCell ref="A901:F901"/>
    <mergeCell ref="A902:J902"/>
    <mergeCell ref="B903:F903"/>
    <mergeCell ref="G903:G910"/>
    <mergeCell ref="H903:H910"/>
    <mergeCell ref="I903:I910"/>
    <mergeCell ref="J903:J910"/>
    <mergeCell ref="K903:K910"/>
    <mergeCell ref="L903:L910"/>
    <mergeCell ref="M903:M910"/>
    <mergeCell ref="N903:N910"/>
    <mergeCell ref="O903:O910"/>
    <mergeCell ref="P903:P910"/>
    <mergeCell ref="Q903:Q910"/>
    <mergeCell ref="R903:R910"/>
    <mergeCell ref="S903:S910"/>
    <mergeCell ref="T903:T910"/>
    <mergeCell ref="U903:U910"/>
    <mergeCell ref="V903:V910"/>
    <mergeCell ref="W903:W910"/>
    <mergeCell ref="X903:X910"/>
    <mergeCell ref="Y903:Y910"/>
    <mergeCell ref="Z903:Z910"/>
    <mergeCell ref="AA903:AA910"/>
    <mergeCell ref="AB903:AB910"/>
    <mergeCell ref="AC903:AC910"/>
    <mergeCell ref="AD903:AD910"/>
    <mergeCell ref="A904:B904"/>
    <mergeCell ref="A905:B905"/>
    <mergeCell ref="A906:B906"/>
    <mergeCell ref="A907:B907"/>
    <mergeCell ref="A908:B908"/>
    <mergeCell ref="A909:B909"/>
    <mergeCell ref="A910:B910"/>
    <mergeCell ref="B911:F911"/>
    <mergeCell ref="G911:G918"/>
    <mergeCell ref="H911:H918"/>
    <mergeCell ref="I911:I918"/>
    <mergeCell ref="J911:J918"/>
    <mergeCell ref="K911:K918"/>
    <mergeCell ref="L911:L918"/>
    <mergeCell ref="M911:M918"/>
    <mergeCell ref="N911:N918"/>
    <mergeCell ref="O911:O918"/>
    <mergeCell ref="P911:P918"/>
    <mergeCell ref="Q911:Q918"/>
    <mergeCell ref="R911:R918"/>
    <mergeCell ref="S911:S918"/>
    <mergeCell ref="T911:T918"/>
    <mergeCell ref="U911:U918"/>
    <mergeCell ref="V911:V918"/>
    <mergeCell ref="W911:W918"/>
    <mergeCell ref="X911:X918"/>
    <mergeCell ref="Y911:Y918"/>
    <mergeCell ref="Z911:Z918"/>
    <mergeCell ref="AA911:AA918"/>
    <mergeCell ref="AB911:AB918"/>
    <mergeCell ref="AC911:AC918"/>
    <mergeCell ref="AD911:AD918"/>
    <mergeCell ref="A912:B912"/>
    <mergeCell ref="A913:B913"/>
    <mergeCell ref="A914:B914"/>
    <mergeCell ref="A915:B915"/>
    <mergeCell ref="A916:B916"/>
    <mergeCell ref="A917:B917"/>
    <mergeCell ref="A918:B918"/>
    <mergeCell ref="B919:F919"/>
    <mergeCell ref="G919:G926"/>
    <mergeCell ref="H919:H926"/>
    <mergeCell ref="I919:I926"/>
    <mergeCell ref="J919:J926"/>
    <mergeCell ref="K919:K926"/>
    <mergeCell ref="L919:L926"/>
    <mergeCell ref="M919:M926"/>
    <mergeCell ref="N919:N926"/>
    <mergeCell ref="O919:O926"/>
    <mergeCell ref="P919:P926"/>
    <mergeCell ref="Q919:Q926"/>
    <mergeCell ref="R919:R926"/>
    <mergeCell ref="S919:S926"/>
    <mergeCell ref="T919:T926"/>
    <mergeCell ref="U919:U926"/>
    <mergeCell ref="V919:V926"/>
    <mergeCell ref="W919:W926"/>
    <mergeCell ref="X919:X926"/>
    <mergeCell ref="Y919:Y926"/>
    <mergeCell ref="Z919:Z926"/>
    <mergeCell ref="AA919:AA926"/>
    <mergeCell ref="AB919:AB926"/>
    <mergeCell ref="AC919:AC926"/>
    <mergeCell ref="AD919:AD926"/>
    <mergeCell ref="A920:B920"/>
    <mergeCell ref="A921:B921"/>
    <mergeCell ref="A922:B922"/>
    <mergeCell ref="A923:B923"/>
    <mergeCell ref="A924:B924"/>
    <mergeCell ref="A925:B925"/>
    <mergeCell ref="A926:B926"/>
    <mergeCell ref="B927:F927"/>
    <mergeCell ref="G927:G934"/>
    <mergeCell ref="H927:H934"/>
    <mergeCell ref="I927:I934"/>
    <mergeCell ref="J927:J934"/>
    <mergeCell ref="K927:K934"/>
    <mergeCell ref="L927:L934"/>
    <mergeCell ref="M927:M934"/>
    <mergeCell ref="N927:N934"/>
    <mergeCell ref="O927:O934"/>
    <mergeCell ref="P927:P934"/>
    <mergeCell ref="Q927:Q934"/>
    <mergeCell ref="R927:R934"/>
    <mergeCell ref="S927:S934"/>
    <mergeCell ref="T927:T934"/>
    <mergeCell ref="U927:U934"/>
    <mergeCell ref="V927:V934"/>
    <mergeCell ref="W927:W934"/>
    <mergeCell ref="X927:X934"/>
    <mergeCell ref="Y927:Y934"/>
    <mergeCell ref="Z927:Z934"/>
    <mergeCell ref="AA927:AA934"/>
    <mergeCell ref="AB927:AB934"/>
    <mergeCell ref="AC927:AC934"/>
    <mergeCell ref="AD927:AD934"/>
    <mergeCell ref="A928:B928"/>
    <mergeCell ref="A929:B929"/>
    <mergeCell ref="A930:B930"/>
    <mergeCell ref="A931:B931"/>
    <mergeCell ref="A932:B932"/>
    <mergeCell ref="A933:B933"/>
    <mergeCell ref="A934:B934"/>
    <mergeCell ref="A935:J935"/>
    <mergeCell ref="B936:F936"/>
    <mergeCell ref="G936:G943"/>
    <mergeCell ref="H936:H943"/>
    <mergeCell ref="I936:I943"/>
    <mergeCell ref="J936:J943"/>
    <mergeCell ref="K936:K943"/>
    <mergeCell ref="L936:L943"/>
    <mergeCell ref="M936:M943"/>
    <mergeCell ref="N936:N943"/>
    <mergeCell ref="O936:O943"/>
    <mergeCell ref="P936:P943"/>
    <mergeCell ref="Q936:Q943"/>
    <mergeCell ref="R936:R943"/>
    <mergeCell ref="S936:S943"/>
    <mergeCell ref="T936:T943"/>
    <mergeCell ref="U936:U943"/>
    <mergeCell ref="V936:V943"/>
    <mergeCell ref="W936:W943"/>
    <mergeCell ref="X936:X943"/>
    <mergeCell ref="Y936:Y943"/>
    <mergeCell ref="Z936:Z943"/>
    <mergeCell ref="AA936:AA943"/>
    <mergeCell ref="AB936:AB943"/>
    <mergeCell ref="AC936:AC943"/>
    <mergeCell ref="AD936:AD943"/>
    <mergeCell ref="A937:B937"/>
    <mergeCell ref="A938:B938"/>
    <mergeCell ref="A939:B939"/>
    <mergeCell ref="A940:B940"/>
    <mergeCell ref="A941:B941"/>
    <mergeCell ref="A942:B942"/>
    <mergeCell ref="A943:B943"/>
    <mergeCell ref="A944:J944"/>
    <mergeCell ref="B945:F945"/>
    <mergeCell ref="G945:G952"/>
    <mergeCell ref="H945:H952"/>
    <mergeCell ref="I945:I952"/>
    <mergeCell ref="J945:J952"/>
    <mergeCell ref="K945:K952"/>
    <mergeCell ref="L945:L952"/>
    <mergeCell ref="M945:M952"/>
    <mergeCell ref="N945:N952"/>
    <mergeCell ref="O945:O952"/>
    <mergeCell ref="P945:P952"/>
    <mergeCell ref="Q945:Q952"/>
    <mergeCell ref="R945:R952"/>
    <mergeCell ref="S945:S952"/>
    <mergeCell ref="T945:T952"/>
    <mergeCell ref="U945:U952"/>
    <mergeCell ref="V945:V952"/>
    <mergeCell ref="W945:W952"/>
    <mergeCell ref="X945:X952"/>
    <mergeCell ref="Y945:Y952"/>
    <mergeCell ref="Z945:Z952"/>
    <mergeCell ref="AA945:AA952"/>
    <mergeCell ref="AB945:AB952"/>
    <mergeCell ref="AC945:AC952"/>
    <mergeCell ref="AD945:AD952"/>
    <mergeCell ref="A946:B946"/>
    <mergeCell ref="A947:B947"/>
    <mergeCell ref="A948:B948"/>
    <mergeCell ref="A949:B949"/>
    <mergeCell ref="A950:B950"/>
    <mergeCell ref="A951:B951"/>
    <mergeCell ref="A952:B952"/>
    <mergeCell ref="B953:F953"/>
    <mergeCell ref="G953:G960"/>
    <mergeCell ref="H953:H960"/>
    <mergeCell ref="I953:I960"/>
    <mergeCell ref="J953:J960"/>
    <mergeCell ref="K953:K960"/>
    <mergeCell ref="L953:L960"/>
    <mergeCell ref="M953:M960"/>
    <mergeCell ref="N953:N960"/>
    <mergeCell ref="O953:O960"/>
    <mergeCell ref="P953:P960"/>
    <mergeCell ref="Q953:Q960"/>
    <mergeCell ref="R953:R960"/>
    <mergeCell ref="S953:S960"/>
    <mergeCell ref="T953:T960"/>
    <mergeCell ref="U953:U960"/>
    <mergeCell ref="V953:V960"/>
    <mergeCell ref="W953:W960"/>
    <mergeCell ref="X953:X960"/>
    <mergeCell ref="Y953:Y960"/>
    <mergeCell ref="Z953:Z960"/>
    <mergeCell ref="AA953:AA960"/>
    <mergeCell ref="AB953:AB960"/>
    <mergeCell ref="AC953:AC960"/>
    <mergeCell ref="AD953:AD960"/>
    <mergeCell ref="A954:B954"/>
    <mergeCell ref="A955:B955"/>
    <mergeCell ref="A956:B956"/>
    <mergeCell ref="A957:B957"/>
    <mergeCell ref="A958:B958"/>
    <mergeCell ref="A959:B959"/>
    <mergeCell ref="A960:B960"/>
    <mergeCell ref="B996:F996"/>
    <mergeCell ref="G996:G1003"/>
    <mergeCell ref="H996:H1003"/>
    <mergeCell ref="I996:I1003"/>
    <mergeCell ref="J996:J1003"/>
    <mergeCell ref="K996:K1003"/>
    <mergeCell ref="L996:L1003"/>
    <mergeCell ref="M996:M1003"/>
    <mergeCell ref="N996:N1003"/>
    <mergeCell ref="O996:O1003"/>
    <mergeCell ref="P996:P1003"/>
    <mergeCell ref="Q996:Q1003"/>
    <mergeCell ref="R996:R1003"/>
    <mergeCell ref="S996:S1003"/>
    <mergeCell ref="T996:T1003"/>
    <mergeCell ref="U996:U1003"/>
    <mergeCell ref="V996:V1003"/>
    <mergeCell ref="W996:W1003"/>
    <mergeCell ref="X996:X1003"/>
    <mergeCell ref="Y996:Y1003"/>
    <mergeCell ref="Z996:Z1003"/>
    <mergeCell ref="AA996:AA1003"/>
    <mergeCell ref="AB996:AB1003"/>
    <mergeCell ref="AC996:AC1003"/>
    <mergeCell ref="AD996:AD1003"/>
    <mergeCell ref="A997:B997"/>
    <mergeCell ref="A998:B998"/>
    <mergeCell ref="A999:B999"/>
    <mergeCell ref="A1000:B1000"/>
    <mergeCell ref="A1001:B1001"/>
    <mergeCell ref="A1002:B1002"/>
    <mergeCell ref="A1003:B1003"/>
    <mergeCell ref="A1004:F1004"/>
    <mergeCell ref="I961:I968"/>
    <mergeCell ref="J961:J968"/>
    <mergeCell ref="K961:K968"/>
    <mergeCell ref="L961:L968"/>
    <mergeCell ref="M961:M968"/>
    <mergeCell ref="N961:N968"/>
    <mergeCell ref="O961:O968"/>
    <mergeCell ref="P961:P968"/>
    <mergeCell ref="Q961:Q968"/>
    <mergeCell ref="R961:R968"/>
    <mergeCell ref="S961:S968"/>
    <mergeCell ref="T961:T968"/>
    <mergeCell ref="U961:U968"/>
    <mergeCell ref="V961:V968"/>
    <mergeCell ref="W961:W968"/>
    <mergeCell ref="X961:X968"/>
    <mergeCell ref="Y961:Y968"/>
    <mergeCell ref="Z961:Z968"/>
    <mergeCell ref="AA961:AA968"/>
    <mergeCell ref="AB961:AB968"/>
    <mergeCell ref="AC961:AC968"/>
    <mergeCell ref="AD961:AD968"/>
    <mergeCell ref="A962:B962"/>
    <mergeCell ref="A963:B963"/>
    <mergeCell ref="A964:B964"/>
    <mergeCell ref="A965:B965"/>
    <mergeCell ref="A966:B966"/>
    <mergeCell ref="A967:B967"/>
    <mergeCell ref="A968:B968"/>
    <mergeCell ref="A969:F969"/>
    <mergeCell ref="B970:F970"/>
    <mergeCell ref="G970:G977"/>
    <mergeCell ref="H970:H977"/>
    <mergeCell ref="I970:I977"/>
    <mergeCell ref="J970:J977"/>
    <mergeCell ref="K970:K977"/>
    <mergeCell ref="L970:L977"/>
    <mergeCell ref="M970:M977"/>
    <mergeCell ref="N970:N977"/>
    <mergeCell ref="O970:O977"/>
    <mergeCell ref="P970:P977"/>
    <mergeCell ref="Q970:Q977"/>
    <mergeCell ref="R970:R977"/>
    <mergeCell ref="S970:S977"/>
    <mergeCell ref="T970:T977"/>
    <mergeCell ref="U970:U977"/>
    <mergeCell ref="V970:V977"/>
    <mergeCell ref="W970:W977"/>
    <mergeCell ref="X970:X977"/>
    <mergeCell ref="Y970:Y977"/>
    <mergeCell ref="Z970:Z977"/>
    <mergeCell ref="AA970:AA977"/>
    <mergeCell ref="AB970:AB977"/>
    <mergeCell ref="AC970:AC977"/>
    <mergeCell ref="AD970:AD977"/>
    <mergeCell ref="A971:B971"/>
    <mergeCell ref="A972:B972"/>
    <mergeCell ref="A973:B973"/>
    <mergeCell ref="A974:B974"/>
    <mergeCell ref="A975:B975"/>
    <mergeCell ref="A976:B976"/>
    <mergeCell ref="A977:B977"/>
    <mergeCell ref="A978:F978"/>
    <mergeCell ref="B979:F979"/>
    <mergeCell ref="G979:G986"/>
    <mergeCell ref="H979:H986"/>
    <mergeCell ref="I979:I986"/>
    <mergeCell ref="J979:J986"/>
    <mergeCell ref="K979:K986"/>
    <mergeCell ref="L979:L986"/>
    <mergeCell ref="M979:M986"/>
    <mergeCell ref="N979:N986"/>
    <mergeCell ref="O979:O986"/>
    <mergeCell ref="P979:P986"/>
    <mergeCell ref="Q979:Q986"/>
    <mergeCell ref="R979:R986"/>
    <mergeCell ref="S979:S986"/>
    <mergeCell ref="T979:T986"/>
    <mergeCell ref="U979:U986"/>
    <mergeCell ref="V979:V986"/>
    <mergeCell ref="W979:W986"/>
    <mergeCell ref="X979:X986"/>
    <mergeCell ref="Y979:Y986"/>
    <mergeCell ref="Z979:Z986"/>
    <mergeCell ref="AA979:AA986"/>
    <mergeCell ref="AB979:AB986"/>
    <mergeCell ref="AC979:AC986"/>
    <mergeCell ref="AD979:AD986"/>
    <mergeCell ref="A980:B980"/>
    <mergeCell ref="A981:B981"/>
    <mergeCell ref="A982:B982"/>
    <mergeCell ref="A983:B983"/>
    <mergeCell ref="A984:B984"/>
    <mergeCell ref="A985:B985"/>
    <mergeCell ref="A986:B986"/>
    <mergeCell ref="B987:F987"/>
    <mergeCell ref="G987:G994"/>
    <mergeCell ref="H987:H994"/>
    <mergeCell ref="I987:I994"/>
    <mergeCell ref="J987:J994"/>
    <mergeCell ref="K987:K994"/>
    <mergeCell ref="L987:L994"/>
    <mergeCell ref="M987:M994"/>
    <mergeCell ref="N987:N994"/>
    <mergeCell ref="O987:O994"/>
    <mergeCell ref="P987:P994"/>
    <mergeCell ref="Q987:Q994"/>
    <mergeCell ref="R987:R994"/>
    <mergeCell ref="S987:S994"/>
    <mergeCell ref="T987:T994"/>
    <mergeCell ref="U987:U994"/>
    <mergeCell ref="V987:V994"/>
    <mergeCell ref="W987:W994"/>
    <mergeCell ref="X987:X994"/>
    <mergeCell ref="Y987:Y994"/>
    <mergeCell ref="Z987:Z994"/>
    <mergeCell ref="AA987:AA994"/>
    <mergeCell ref="AB987:AB994"/>
    <mergeCell ref="AC987:AC994"/>
    <mergeCell ref="AD987:AD994"/>
    <mergeCell ref="A988:B988"/>
    <mergeCell ref="A989:B989"/>
    <mergeCell ref="A990:B990"/>
    <mergeCell ref="A991:B991"/>
    <mergeCell ref="A992:B992"/>
    <mergeCell ref="A993:B993"/>
    <mergeCell ref="A994:B994"/>
    <mergeCell ref="A995:F995"/>
    <mergeCell ref="B1005:F1005"/>
    <mergeCell ref="G1005:G1012"/>
    <mergeCell ref="H1005:H1012"/>
    <mergeCell ref="I1005:I1012"/>
    <mergeCell ref="J1005:J1012"/>
    <mergeCell ref="K1005:K1012"/>
    <mergeCell ref="L1005:L1012"/>
    <mergeCell ref="M1005:M1012"/>
    <mergeCell ref="N1005:N1012"/>
    <mergeCell ref="O1005:O1012"/>
    <mergeCell ref="P1005:P1012"/>
    <mergeCell ref="Q1005:Q1012"/>
    <mergeCell ref="R1005:R1012"/>
    <mergeCell ref="S1005:S1012"/>
    <mergeCell ref="T1005:T1012"/>
    <mergeCell ref="U1005:U1012"/>
    <mergeCell ref="V1005:V1012"/>
    <mergeCell ref="W1005:W1012"/>
    <mergeCell ref="X1005:X1012"/>
    <mergeCell ref="Y1005:Y1012"/>
    <mergeCell ref="Z1005:Z1012"/>
    <mergeCell ref="AA1005:AA1012"/>
    <mergeCell ref="AB1005:AB1012"/>
    <mergeCell ref="AC1005:AC1012"/>
    <mergeCell ref="AD1005:AD1012"/>
    <mergeCell ref="A1006:B1006"/>
    <mergeCell ref="A1007:B1007"/>
    <mergeCell ref="A1008:B1008"/>
    <mergeCell ref="A1009:B1009"/>
    <mergeCell ref="A1010:B1010"/>
    <mergeCell ref="A1011:B1011"/>
    <mergeCell ref="A1012:B1012"/>
    <mergeCell ref="A1013:F1013"/>
    <mergeCell ref="B1014:F1014"/>
    <mergeCell ref="G1014:G1021"/>
    <mergeCell ref="H1014:H1021"/>
    <mergeCell ref="I1014:I1021"/>
    <mergeCell ref="J1014:J1021"/>
    <mergeCell ref="K1014:K1021"/>
    <mergeCell ref="L1014:L1021"/>
    <mergeCell ref="M1014:M1021"/>
    <mergeCell ref="N1014:N1021"/>
    <mergeCell ref="O1014:O1021"/>
    <mergeCell ref="P1014:P1021"/>
    <mergeCell ref="Q1014:Q1021"/>
    <mergeCell ref="R1014:R1021"/>
    <mergeCell ref="S1014:S1021"/>
    <mergeCell ref="T1014:T1021"/>
    <mergeCell ref="U1014:U1021"/>
    <mergeCell ref="V1014:V1021"/>
    <mergeCell ref="W1014:W1021"/>
    <mergeCell ref="X1014:X1021"/>
    <mergeCell ref="Y1014:Y1021"/>
    <mergeCell ref="Z1014:Z1021"/>
    <mergeCell ref="AA1014:AA1021"/>
    <mergeCell ref="AB1014:AB1021"/>
    <mergeCell ref="AC1014:AC1021"/>
    <mergeCell ref="AD1014:AD1021"/>
    <mergeCell ref="A1015:B1015"/>
    <mergeCell ref="A1016:B1016"/>
    <mergeCell ref="A1017:B1017"/>
    <mergeCell ref="A1018:B1018"/>
    <mergeCell ref="A1019:B1019"/>
    <mergeCell ref="A1020:B1020"/>
    <mergeCell ref="A1021:B1021"/>
    <mergeCell ref="A1022:F1022"/>
    <mergeCell ref="G1023:G1030"/>
    <mergeCell ref="H1023:H1030"/>
    <mergeCell ref="I1023:I1030"/>
    <mergeCell ref="J1023:J1030"/>
    <mergeCell ref="K1023:K1030"/>
    <mergeCell ref="L1023:L1030"/>
    <mergeCell ref="M1023:M1030"/>
    <mergeCell ref="N1023:N1030"/>
    <mergeCell ref="O1023:O1030"/>
    <mergeCell ref="P1023:P1030"/>
    <mergeCell ref="Q1023:Q1030"/>
    <mergeCell ref="R1023:R1030"/>
    <mergeCell ref="S1023:S1030"/>
    <mergeCell ref="T1023:T1030"/>
    <mergeCell ref="U1023:U1030"/>
    <mergeCell ref="V1023:V1030"/>
    <mergeCell ref="W1023:W1030"/>
    <mergeCell ref="X1023:X1030"/>
    <mergeCell ref="Y1023:Y1030"/>
    <mergeCell ref="Z1023:Z1030"/>
    <mergeCell ref="AA1023:AA1030"/>
    <mergeCell ref="AB1023:AB1030"/>
    <mergeCell ref="AC1023:AC1030"/>
    <mergeCell ref="AD1023:AD1030"/>
    <mergeCell ref="A1024:B1024"/>
    <mergeCell ref="A1025:B1025"/>
    <mergeCell ref="A1026:B1026"/>
    <mergeCell ref="A1027:B1027"/>
    <mergeCell ref="A1028:B1028"/>
    <mergeCell ref="A1029:B1029"/>
    <mergeCell ref="A1030:B1030"/>
    <mergeCell ref="B1031:F1031"/>
    <mergeCell ref="G1031:G1038"/>
    <mergeCell ref="H1031:H1038"/>
    <mergeCell ref="I1031:I1038"/>
    <mergeCell ref="J1031:J1038"/>
    <mergeCell ref="K1031:K1038"/>
    <mergeCell ref="L1031:L1038"/>
    <mergeCell ref="M1031:M1038"/>
    <mergeCell ref="N1031:N1038"/>
    <mergeCell ref="O1031:O1038"/>
    <mergeCell ref="P1031:P1038"/>
    <mergeCell ref="Q1031:Q1038"/>
    <mergeCell ref="R1031:R1038"/>
    <mergeCell ref="S1031:S1038"/>
    <mergeCell ref="T1031:T1038"/>
    <mergeCell ref="U1031:U1038"/>
    <mergeCell ref="V1031:V1038"/>
    <mergeCell ref="AB1031:AB1038"/>
    <mergeCell ref="AC1031:AC1038"/>
    <mergeCell ref="AD1031:AD1038"/>
    <mergeCell ref="A1032:B1032"/>
    <mergeCell ref="A1033:B1033"/>
    <mergeCell ref="A1034:B1034"/>
    <mergeCell ref="A1035:B1035"/>
    <mergeCell ref="A1036:B1036"/>
    <mergeCell ref="A1037:B1037"/>
    <mergeCell ref="A1038:B1038"/>
    <mergeCell ref="A1039:F1039"/>
    <mergeCell ref="B1040:F1040"/>
    <mergeCell ref="G1040:G1047"/>
    <mergeCell ref="H1040:H1047"/>
    <mergeCell ref="I1040:I1047"/>
    <mergeCell ref="J1040:J1047"/>
    <mergeCell ref="K1040:K1047"/>
    <mergeCell ref="L1040:L1047"/>
    <mergeCell ref="M1040:M1047"/>
    <mergeCell ref="N1040:N1047"/>
    <mergeCell ref="O1040:O1047"/>
    <mergeCell ref="P1040:P1047"/>
    <mergeCell ref="Q1040:Q1047"/>
    <mergeCell ref="R1040:R1047"/>
    <mergeCell ref="S1040:S1047"/>
    <mergeCell ref="T1040:T1047"/>
    <mergeCell ref="U1040:U1047"/>
    <mergeCell ref="V1040:V1047"/>
    <mergeCell ref="K1049:K1056"/>
    <mergeCell ref="L1049:L1056"/>
    <mergeCell ref="M1049:M1056"/>
    <mergeCell ref="N1049:N1056"/>
    <mergeCell ref="O1049:O1056"/>
    <mergeCell ref="P1049:P1056"/>
    <mergeCell ref="Q1049:Q1056"/>
    <mergeCell ref="R1049:R1056"/>
    <mergeCell ref="S1049:S1056"/>
    <mergeCell ref="T1049:T1056"/>
    <mergeCell ref="U1049:U1056"/>
    <mergeCell ref="X1031:X1038"/>
    <mergeCell ref="Y1031:Y1038"/>
    <mergeCell ref="Z1031:Z1038"/>
    <mergeCell ref="AA1031:AA1038"/>
    <mergeCell ref="Z1049:Z1056"/>
    <mergeCell ref="AA1049:AA1056"/>
    <mergeCell ref="W1031:W1038"/>
    <mergeCell ref="AB1049:AB1056"/>
    <mergeCell ref="AC1049:AC1056"/>
    <mergeCell ref="AD1049:AD1056"/>
    <mergeCell ref="A1050:B1050"/>
    <mergeCell ref="A1051:B1051"/>
    <mergeCell ref="A1052:B1052"/>
    <mergeCell ref="A1053:B1053"/>
    <mergeCell ref="A1054:B1054"/>
    <mergeCell ref="A1055:B1055"/>
    <mergeCell ref="A1056:B1056"/>
    <mergeCell ref="A1057:F1057"/>
    <mergeCell ref="W1040:W1047"/>
    <mergeCell ref="X1040:X1047"/>
    <mergeCell ref="Y1040:Y1047"/>
    <mergeCell ref="Z1040:Z1047"/>
    <mergeCell ref="AA1040:AA1047"/>
    <mergeCell ref="AB1040:AB1047"/>
    <mergeCell ref="AC1040:AC1047"/>
    <mergeCell ref="AD1040:AD1047"/>
    <mergeCell ref="A1041:B1041"/>
    <mergeCell ref="A1042:B1042"/>
    <mergeCell ref="A1043:B1043"/>
    <mergeCell ref="A1044:B1044"/>
    <mergeCell ref="A1045:B1045"/>
    <mergeCell ref="A1046:B1046"/>
    <mergeCell ref="A1047:B1047"/>
    <mergeCell ref="A1048:F1048"/>
    <mergeCell ref="B1049:F1049"/>
    <mergeCell ref="G1049:G1056"/>
    <mergeCell ref="H1049:H1056"/>
    <mergeCell ref="I1049:I1056"/>
    <mergeCell ref="J1049:J1056"/>
    <mergeCell ref="M1058:M1065"/>
    <mergeCell ref="N1058:N1065"/>
    <mergeCell ref="O1058:O1065"/>
    <mergeCell ref="P1058:P1065"/>
    <mergeCell ref="Q1058:Q1065"/>
    <mergeCell ref="R1058:R1065"/>
    <mergeCell ref="S1058:S1065"/>
    <mergeCell ref="T1058:T1065"/>
    <mergeCell ref="U1058:U1065"/>
    <mergeCell ref="V1058:V1065"/>
    <mergeCell ref="V1049:V1056"/>
    <mergeCell ref="W1049:W1056"/>
    <mergeCell ref="X1049:X1056"/>
    <mergeCell ref="Y1049:Y1056"/>
    <mergeCell ref="W1058:W1065"/>
    <mergeCell ref="X1058:X1065"/>
    <mergeCell ref="Y1058:Y1065"/>
    <mergeCell ref="Z1058:Z1065"/>
    <mergeCell ref="AA1058:AA1065"/>
    <mergeCell ref="AB1058:AB1065"/>
    <mergeCell ref="AC1058:AC1065"/>
    <mergeCell ref="AD1058:AD1065"/>
    <mergeCell ref="A1059:B1059"/>
    <mergeCell ref="A1060:B1060"/>
    <mergeCell ref="A1061:B1061"/>
    <mergeCell ref="A1062:B1062"/>
    <mergeCell ref="A1063:B1063"/>
    <mergeCell ref="A1064:B1064"/>
    <mergeCell ref="A1065:B1065"/>
    <mergeCell ref="A1066:F1066"/>
    <mergeCell ref="B1067:F1067"/>
    <mergeCell ref="G1067:G1074"/>
    <mergeCell ref="H1067:H1074"/>
    <mergeCell ref="I1067:I1074"/>
    <mergeCell ref="J1067:J1074"/>
    <mergeCell ref="A1068:B1068"/>
    <mergeCell ref="A1069:B1069"/>
    <mergeCell ref="A1070:B1070"/>
    <mergeCell ref="A1071:B1071"/>
    <mergeCell ref="A1072:B1072"/>
    <mergeCell ref="A1073:B1073"/>
    <mergeCell ref="A1074:B1074"/>
    <mergeCell ref="B1058:F1058"/>
    <mergeCell ref="G1058:G1065"/>
    <mergeCell ref="H1058:H1065"/>
    <mergeCell ref="I1058:I1065"/>
    <mergeCell ref="J1058:J1065"/>
    <mergeCell ref="K1058:K1065"/>
    <mergeCell ref="L1058:L1065"/>
    <mergeCell ref="B1075:F1075"/>
    <mergeCell ref="G1075:G1082"/>
    <mergeCell ref="H1075:H1082"/>
    <mergeCell ref="I1075:I1082"/>
    <mergeCell ref="J1075:J1082"/>
    <mergeCell ref="K1075:K1082"/>
    <mergeCell ref="L1075:L1082"/>
    <mergeCell ref="M1075:M1082"/>
    <mergeCell ref="N1075:N1082"/>
    <mergeCell ref="O1075:O1082"/>
    <mergeCell ref="P1075:P1082"/>
    <mergeCell ref="Q1075:Q1082"/>
    <mergeCell ref="R1075:R1082"/>
    <mergeCell ref="S1075:S1082"/>
    <mergeCell ref="T1075:T1082"/>
    <mergeCell ref="U1075:U1082"/>
    <mergeCell ref="V1075:V1082"/>
    <mergeCell ref="W1075:W1082"/>
    <mergeCell ref="X1075:X1082"/>
    <mergeCell ref="Y1075:Y1082"/>
    <mergeCell ref="Z1075:Z1082"/>
    <mergeCell ref="AA1075:AA1082"/>
    <mergeCell ref="AB1075:AB1082"/>
    <mergeCell ref="AC1075:AC1082"/>
    <mergeCell ref="AD1075:AD1082"/>
    <mergeCell ref="A1076:B1076"/>
    <mergeCell ref="A1077:B1077"/>
    <mergeCell ref="A1078:B1078"/>
    <mergeCell ref="A1079:B1079"/>
    <mergeCell ref="A1080:B1080"/>
    <mergeCell ref="A1081:B1081"/>
    <mergeCell ref="A1082:B1082"/>
    <mergeCell ref="B1083:F1083"/>
    <mergeCell ref="G1083:G1090"/>
    <mergeCell ref="H1083:H1090"/>
    <mergeCell ref="I1083:I1090"/>
    <mergeCell ref="J1083:J1090"/>
    <mergeCell ref="K1083:K1090"/>
    <mergeCell ref="L1083:L1090"/>
    <mergeCell ref="M1083:M1090"/>
    <mergeCell ref="N1083:N1090"/>
    <mergeCell ref="O1083:O1090"/>
    <mergeCell ref="P1083:P1090"/>
    <mergeCell ref="Q1083:Q1090"/>
    <mergeCell ref="R1083:R1090"/>
    <mergeCell ref="S1083:S1090"/>
    <mergeCell ref="T1083:T1090"/>
    <mergeCell ref="U1083:U1090"/>
    <mergeCell ref="V1083:V1090"/>
    <mergeCell ref="W1083:W1090"/>
    <mergeCell ref="X1083:X1090"/>
    <mergeCell ref="Y1083:Y1090"/>
    <mergeCell ref="Z1083:Z1090"/>
    <mergeCell ref="AA1083:AA1090"/>
    <mergeCell ref="AB1083:AB1090"/>
    <mergeCell ref="AC1083:AC1090"/>
    <mergeCell ref="AD1083:AD1090"/>
    <mergeCell ref="A1084:B1084"/>
    <mergeCell ref="A1085:B1085"/>
    <mergeCell ref="A1086:B1086"/>
    <mergeCell ref="A1087:B1087"/>
    <mergeCell ref="A1088:B1088"/>
    <mergeCell ref="A1089:B1089"/>
    <mergeCell ref="A1090:B1090"/>
    <mergeCell ref="A1091:F1091"/>
    <mergeCell ref="B1110:F1110"/>
    <mergeCell ref="G1110:G1116"/>
    <mergeCell ref="H1110:H1116"/>
    <mergeCell ref="I1110:I1116"/>
    <mergeCell ref="J1110:J1116"/>
    <mergeCell ref="I1100:I1109"/>
    <mergeCell ref="J1100:J1109"/>
    <mergeCell ref="A1108:B1108"/>
    <mergeCell ref="A1109:B1109"/>
    <mergeCell ref="A1106:B1106"/>
    <mergeCell ref="I1092:I1099"/>
    <mergeCell ref="J1092:J1099"/>
    <mergeCell ref="A1095:B1095"/>
    <mergeCell ref="A1098:B1098"/>
    <mergeCell ref="A1102:B1102"/>
    <mergeCell ref="A1103:B1103"/>
    <mergeCell ref="A1119:B1119"/>
    <mergeCell ref="B1124:F1124"/>
    <mergeCell ref="G1124:G1130"/>
    <mergeCell ref="H1124:H1130"/>
    <mergeCell ref="I1124:I1130"/>
    <mergeCell ref="J1124:J1130"/>
    <mergeCell ref="A1127:B1127"/>
    <mergeCell ref="A1128:B1128"/>
    <mergeCell ref="B1131:F1131"/>
    <mergeCell ref="G1131:G1137"/>
    <mergeCell ref="H1131:H1137"/>
    <mergeCell ref="I1131:I1137"/>
    <mergeCell ref="J1131:J1137"/>
    <mergeCell ref="A1136:B1136"/>
    <mergeCell ref="A1137:B1137"/>
    <mergeCell ref="B1138:F1138"/>
    <mergeCell ref="G1138:G1144"/>
    <mergeCell ref="H1138:H1144"/>
    <mergeCell ref="I1138:I1144"/>
    <mergeCell ref="J1138:J1144"/>
    <mergeCell ref="A1139:B1139"/>
    <mergeCell ref="A1140:B1140"/>
    <mergeCell ref="A1141:B1141"/>
    <mergeCell ref="A1142:B1142"/>
    <mergeCell ref="A1143:B1143"/>
    <mergeCell ref="A1144:B1144"/>
    <mergeCell ref="A1129:B1129"/>
    <mergeCell ref="A1130:B1130"/>
    <mergeCell ref="A1132:B1132"/>
    <mergeCell ref="A1133:B1133"/>
    <mergeCell ref="A1134:B1134"/>
    <mergeCell ref="A1135:B1135"/>
    <mergeCell ref="B1145:F1145"/>
    <mergeCell ref="I1145:I1151"/>
    <mergeCell ref="J1145:J1151"/>
    <mergeCell ref="A1146:B1146"/>
    <mergeCell ref="G1146:G1151"/>
    <mergeCell ref="B1152:F1152"/>
    <mergeCell ref="G1152:G1158"/>
    <mergeCell ref="H1152:H1158"/>
    <mergeCell ref="I1152:I1158"/>
    <mergeCell ref="J1152:J1158"/>
    <mergeCell ref="A1154:B1154"/>
    <mergeCell ref="B1159:F1159"/>
    <mergeCell ref="G1159:G1165"/>
    <mergeCell ref="H1159:H1165"/>
    <mergeCell ref="I1159:I1165"/>
    <mergeCell ref="J1159:J1165"/>
    <mergeCell ref="A1162:B1162"/>
    <mergeCell ref="A1147:B1147"/>
    <mergeCell ref="A1148:B1148"/>
    <mergeCell ref="A1149:B1149"/>
    <mergeCell ref="A1150:B1150"/>
    <mergeCell ref="A1151:B1151"/>
    <mergeCell ref="A1153:B1153"/>
    <mergeCell ref="H1145:H1151"/>
    <mergeCell ref="G1166:G1172"/>
    <mergeCell ref="H1166:H1172"/>
    <mergeCell ref="I1166:I1172"/>
    <mergeCell ref="J1166:J1172"/>
    <mergeCell ref="A1170:B1170"/>
    <mergeCell ref="B1173:F1173"/>
    <mergeCell ref="G1173:G1179"/>
    <mergeCell ref="H1173:H1179"/>
    <mergeCell ref="I1173:I1179"/>
    <mergeCell ref="J1173:J1179"/>
    <mergeCell ref="A1178:B1178"/>
    <mergeCell ref="G1186:G1192"/>
    <mergeCell ref="H1186:H1192"/>
    <mergeCell ref="I1186:I1192"/>
    <mergeCell ref="J1186:J1192"/>
    <mergeCell ref="B1193:F1193"/>
    <mergeCell ref="G1193:G1199"/>
    <mergeCell ref="H1193:H1199"/>
    <mergeCell ref="I1193:I1199"/>
    <mergeCell ref="J1193:J1199"/>
    <mergeCell ref="A1194:B1194"/>
    <mergeCell ref="A1195:B1195"/>
    <mergeCell ref="A1196:B1196"/>
    <mergeCell ref="A1197:B1197"/>
    <mergeCell ref="A1198:B1198"/>
    <mergeCell ref="A1199:B1199"/>
    <mergeCell ref="A1187:B1187"/>
    <mergeCell ref="A1188:B1188"/>
    <mergeCell ref="A1189:B1189"/>
    <mergeCell ref="A1190:B1190"/>
    <mergeCell ref="A1191:B1191"/>
    <mergeCell ref="A1192:B1192"/>
    <mergeCell ref="B1200:F1200"/>
    <mergeCell ref="G1200:G1206"/>
    <mergeCell ref="H1200:H1206"/>
    <mergeCell ref="I1200:I1206"/>
    <mergeCell ref="J1200:J1206"/>
    <mergeCell ref="A1202:B1202"/>
    <mergeCell ref="B1207:F1207"/>
    <mergeCell ref="G1207:G1213"/>
    <mergeCell ref="H1207:H1213"/>
    <mergeCell ref="I1207:I1213"/>
    <mergeCell ref="J1207:J1213"/>
    <mergeCell ref="A1210:B1210"/>
    <mergeCell ref="B1214:F1214"/>
    <mergeCell ref="G1214:G1220"/>
    <mergeCell ref="H1214:H1220"/>
    <mergeCell ref="I1214:I1220"/>
    <mergeCell ref="J1214:J1220"/>
    <mergeCell ref="A1218:B1218"/>
    <mergeCell ref="A1201:B1201"/>
    <mergeCell ref="G1221:G1227"/>
    <mergeCell ref="H1221:H1227"/>
    <mergeCell ref="I1221:I1227"/>
    <mergeCell ref="J1221:J1227"/>
    <mergeCell ref="A1226:B1226"/>
    <mergeCell ref="B1228:F1228"/>
    <mergeCell ref="G1228:G1234"/>
    <mergeCell ref="H1228:H1234"/>
    <mergeCell ref="I1228:I1234"/>
    <mergeCell ref="J1228:J1234"/>
    <mergeCell ref="A1234:B1234"/>
    <mergeCell ref="G1235:G1241"/>
    <mergeCell ref="H1235:H1241"/>
    <mergeCell ref="I1235:I1241"/>
    <mergeCell ref="J1235:J1241"/>
    <mergeCell ref="B1242:F1242"/>
    <mergeCell ref="G1242:G1248"/>
    <mergeCell ref="H1242:H1248"/>
    <mergeCell ref="I1242:I1248"/>
    <mergeCell ref="J1242:J1248"/>
    <mergeCell ref="A1243:B1243"/>
    <mergeCell ref="A1236:B1236"/>
    <mergeCell ref="A1237:B1237"/>
    <mergeCell ref="A1238:B1238"/>
    <mergeCell ref="A1239:B1239"/>
    <mergeCell ref="A1240:B1240"/>
    <mergeCell ref="A1241:B1241"/>
    <mergeCell ref="A1227:B1227"/>
    <mergeCell ref="A1229:B1229"/>
    <mergeCell ref="A1230:B1230"/>
    <mergeCell ref="A1231:B1231"/>
    <mergeCell ref="A1232:B1232"/>
    <mergeCell ref="G1249:G1255"/>
    <mergeCell ref="H1249:H1255"/>
    <mergeCell ref="I1249:I1255"/>
    <mergeCell ref="J1249:J1255"/>
    <mergeCell ref="A1251:B1251"/>
    <mergeCell ref="B1256:F1256"/>
    <mergeCell ref="G1256:G1262"/>
    <mergeCell ref="H1256:H1262"/>
    <mergeCell ref="I1256:I1262"/>
    <mergeCell ref="J1256:J1262"/>
    <mergeCell ref="A1259:B1259"/>
    <mergeCell ref="A1260:B1260"/>
    <mergeCell ref="A1261:B1261"/>
    <mergeCell ref="B1263:F1263"/>
    <mergeCell ref="G1263:G1269"/>
    <mergeCell ref="H1263:H1269"/>
    <mergeCell ref="I1263:I1269"/>
    <mergeCell ref="J1263:J1269"/>
    <mergeCell ref="A1269:B1269"/>
    <mergeCell ref="G1270:G1276"/>
    <mergeCell ref="H1270:H1276"/>
    <mergeCell ref="I1270:I1276"/>
    <mergeCell ref="J1270:J1276"/>
    <mergeCell ref="G1277:G1283"/>
    <mergeCell ref="H1277:H1283"/>
    <mergeCell ref="I1277:I1283"/>
    <mergeCell ref="J1277:J1283"/>
    <mergeCell ref="B1284:F1284"/>
    <mergeCell ref="G1284:G1290"/>
    <mergeCell ref="H1284:H1290"/>
    <mergeCell ref="I1284:I1290"/>
    <mergeCell ref="J1284:J1290"/>
    <mergeCell ref="A1285:B1285"/>
    <mergeCell ref="B1291:F1291"/>
    <mergeCell ref="G1291:G1297"/>
    <mergeCell ref="H1291:H1297"/>
    <mergeCell ref="I1291:I1297"/>
    <mergeCell ref="J1291:J1297"/>
    <mergeCell ref="A1293:B1293"/>
    <mergeCell ref="A1294:B1294"/>
    <mergeCell ref="A1278:B1278"/>
    <mergeCell ref="A1279:B1279"/>
    <mergeCell ref="A1280:B1280"/>
    <mergeCell ref="A1281:B1281"/>
    <mergeCell ref="A1282:B1282"/>
    <mergeCell ref="A1283:B1283"/>
    <mergeCell ref="A1271:B1271"/>
    <mergeCell ref="A1272:B1272"/>
    <mergeCell ref="A1273:B1273"/>
    <mergeCell ref="A1274:B1274"/>
    <mergeCell ref="A1275:B1275"/>
    <mergeCell ref="G1298:G1304"/>
    <mergeCell ref="H1298:H1304"/>
    <mergeCell ref="I1298:I1304"/>
    <mergeCell ref="J1298:J1304"/>
    <mergeCell ref="A1302:B1302"/>
    <mergeCell ref="A1303:B1303"/>
    <mergeCell ref="B1305:F1305"/>
    <mergeCell ref="G1305:G1311"/>
    <mergeCell ref="H1305:H1311"/>
    <mergeCell ref="I1305:I1311"/>
    <mergeCell ref="J1305:J1311"/>
    <mergeCell ref="A1311:B1311"/>
    <mergeCell ref="B1312:F1312"/>
    <mergeCell ref="G1312:G1318"/>
    <mergeCell ref="H1312:H1318"/>
    <mergeCell ref="I1312:I1318"/>
    <mergeCell ref="J1312:J1318"/>
    <mergeCell ref="A1313:B1313"/>
    <mergeCell ref="A1314:B1314"/>
    <mergeCell ref="A1315:B1315"/>
    <mergeCell ref="A1316:B1316"/>
    <mergeCell ref="A1317:B1317"/>
    <mergeCell ref="A1318:B1318"/>
    <mergeCell ref="I1361:I1367"/>
    <mergeCell ref="J1361:J1367"/>
    <mergeCell ref="A1362:B1362"/>
    <mergeCell ref="A1363:B1363"/>
    <mergeCell ref="G1319:G1325"/>
    <mergeCell ref="H1319:H1325"/>
    <mergeCell ref="I1319:I1325"/>
    <mergeCell ref="J1319:J1325"/>
    <mergeCell ref="B1326:F1326"/>
    <mergeCell ref="G1326:G1332"/>
    <mergeCell ref="H1326:H1332"/>
    <mergeCell ref="I1326:I1332"/>
    <mergeCell ref="J1326:J1332"/>
    <mergeCell ref="A1327:B1327"/>
    <mergeCell ref="A1328:B1328"/>
    <mergeCell ref="B1333:F1333"/>
    <mergeCell ref="G1333:G1339"/>
    <mergeCell ref="H1333:H1339"/>
    <mergeCell ref="I1333:I1339"/>
    <mergeCell ref="J1333:J1339"/>
    <mergeCell ref="A1336:B1336"/>
    <mergeCell ref="A1337:B1337"/>
    <mergeCell ref="A1356:B1356"/>
    <mergeCell ref="A1357:B1357"/>
    <mergeCell ref="A1358:B1358"/>
    <mergeCell ref="A1359:B1359"/>
    <mergeCell ref="A1360:B1360"/>
    <mergeCell ref="A1348:B1348"/>
    <mergeCell ref="A1349:B1349"/>
    <mergeCell ref="A1350:B1350"/>
    <mergeCell ref="A1351:B1351"/>
    <mergeCell ref="A1352:B1352"/>
    <mergeCell ref="B1375:F1375"/>
    <mergeCell ref="G1375:G1381"/>
    <mergeCell ref="H1375:H1381"/>
    <mergeCell ref="I1375:I1381"/>
    <mergeCell ref="J1375:J1381"/>
    <mergeCell ref="A1380:B1380"/>
    <mergeCell ref="A1381:B1381"/>
    <mergeCell ref="B1382:F1382"/>
    <mergeCell ref="G1382:G1388"/>
    <mergeCell ref="H1382:H1388"/>
    <mergeCell ref="I1382:I1388"/>
    <mergeCell ref="J1382:J1388"/>
    <mergeCell ref="A769:F769"/>
    <mergeCell ref="B1340:F1340"/>
    <mergeCell ref="G1340:G1346"/>
    <mergeCell ref="H1340:H1346"/>
    <mergeCell ref="I1340:I1346"/>
    <mergeCell ref="J1340:J1346"/>
    <mergeCell ref="A1345:B1345"/>
    <mergeCell ref="A1346:B1346"/>
    <mergeCell ref="B1347:F1347"/>
    <mergeCell ref="G1347:G1353"/>
    <mergeCell ref="H1347:H1353"/>
    <mergeCell ref="I1347:I1353"/>
    <mergeCell ref="J1347:J1353"/>
    <mergeCell ref="G1354:G1360"/>
    <mergeCell ref="H1354:H1360"/>
    <mergeCell ref="I1354:I1360"/>
    <mergeCell ref="J1354:J1360"/>
    <mergeCell ref="B1361:F1361"/>
    <mergeCell ref="G1361:G1367"/>
    <mergeCell ref="H1361:H1367"/>
  </mergeCells>
  <pageMargins left="0.59055118110236227" right="0.59055118110236227" top="0.78740157480314965" bottom="0.31496062992125984" header="0" footer="0"/>
  <pageSetup paperSize="9" scale="58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view="pageBreakPreview" zoomScale="60" zoomScaleNormal="100" workbookViewId="0">
      <selection activeCell="F23" sqref="F23"/>
    </sheetView>
  </sheetViews>
  <sheetFormatPr defaultColWidth="9.28515625" defaultRowHeight="15" x14ac:dyDescent="0.25"/>
  <cols>
    <col min="1" max="1" width="22.7109375" style="2" customWidth="1"/>
    <col min="2" max="2" width="21.28515625" style="2" customWidth="1"/>
    <col min="3" max="3" width="25.42578125" style="2" customWidth="1"/>
    <col min="4" max="4" width="12" style="2" customWidth="1"/>
    <col min="5" max="5" width="11.28515625" style="2" customWidth="1"/>
    <col min="6" max="6" width="15.7109375" style="2" customWidth="1"/>
    <col min="7" max="7" width="13.28515625" style="2" customWidth="1"/>
    <col min="8" max="8" width="12.7109375" style="2" customWidth="1"/>
    <col min="9" max="9" width="16.7109375" style="2" customWidth="1"/>
    <col min="10" max="10" width="13.7109375" style="2" customWidth="1"/>
    <col min="11" max="11" width="12.28515625" style="2" customWidth="1"/>
    <col min="12" max="12" width="21.28515625" style="2" customWidth="1"/>
    <col min="13" max="16384" width="9.28515625" style="2"/>
  </cols>
  <sheetData>
    <row r="1" spans="1:20" ht="27.75" customHeight="1" x14ac:dyDescent="0.25">
      <c r="A1" s="1"/>
      <c r="B1" s="1"/>
      <c r="C1" s="230"/>
      <c r="D1" s="230"/>
      <c r="E1" s="230"/>
      <c r="F1" s="230"/>
      <c r="G1" s="230"/>
      <c r="H1" s="230"/>
      <c r="I1" s="230"/>
      <c r="J1" s="230"/>
      <c r="K1" s="1"/>
      <c r="L1" s="4" t="s">
        <v>31</v>
      </c>
      <c r="M1" s="3"/>
      <c r="N1" s="3"/>
      <c r="O1" s="3"/>
      <c r="P1" s="3"/>
      <c r="Q1" s="3"/>
      <c r="R1" s="3"/>
      <c r="S1" s="3"/>
      <c r="T1" s="3"/>
    </row>
    <row r="2" spans="1:20" ht="32.25" customHeight="1" x14ac:dyDescent="0.25">
      <c r="A2" s="1"/>
      <c r="B2" s="231" t="s">
        <v>30</v>
      </c>
      <c r="C2" s="231"/>
      <c r="D2" s="231"/>
      <c r="E2" s="231"/>
      <c r="F2" s="231"/>
      <c r="G2" s="231"/>
      <c r="H2" s="231"/>
      <c r="I2" s="231"/>
      <c r="J2" s="231"/>
      <c r="K2" s="1"/>
      <c r="L2" s="1"/>
      <c r="M2" s="1"/>
      <c r="N2" s="1"/>
      <c r="O2" s="1"/>
      <c r="P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N3" s="1"/>
      <c r="O3" s="1"/>
      <c r="P3" s="1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0" ht="90" x14ac:dyDescent="0.25">
      <c r="A5" s="17" t="s">
        <v>20</v>
      </c>
      <c r="B5" s="18" t="s">
        <v>27</v>
      </c>
      <c r="C5" s="18" t="s">
        <v>28</v>
      </c>
      <c r="D5" s="18" t="s">
        <v>24</v>
      </c>
      <c r="E5" s="18" t="s">
        <v>25</v>
      </c>
      <c r="F5" s="18" t="s">
        <v>26</v>
      </c>
      <c r="G5" s="18" t="s">
        <v>29</v>
      </c>
      <c r="H5" s="18" t="s">
        <v>32</v>
      </c>
      <c r="I5" s="18" t="s">
        <v>33</v>
      </c>
      <c r="J5" s="18" t="s">
        <v>18</v>
      </c>
      <c r="K5" s="18" t="s">
        <v>34</v>
      </c>
      <c r="L5" s="19" t="s">
        <v>35</v>
      </c>
      <c r="M5" s="1"/>
      <c r="N5" s="1"/>
      <c r="O5" s="1"/>
      <c r="P5" s="1"/>
    </row>
    <row r="6" spans="1:20" x14ac:dyDescent="0.25">
      <c r="A6" s="14" t="s">
        <v>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  <c r="M6" s="1"/>
      <c r="N6" s="1"/>
      <c r="O6" s="1"/>
      <c r="P6" s="1"/>
    </row>
    <row r="7" spans="1:20" x14ac:dyDescent="0.25">
      <c r="A7" s="5" t="s">
        <v>21</v>
      </c>
      <c r="B7" s="6"/>
      <c r="C7" s="6"/>
      <c r="D7" s="6"/>
      <c r="E7" s="6"/>
      <c r="F7" s="6"/>
      <c r="G7" s="6"/>
      <c r="H7" s="6"/>
      <c r="I7" s="6"/>
      <c r="J7" s="6"/>
      <c r="K7" s="6"/>
      <c r="L7" s="7"/>
      <c r="M7" s="1"/>
      <c r="N7" s="1"/>
      <c r="O7" s="1"/>
      <c r="P7" s="1"/>
    </row>
    <row r="8" spans="1:20" x14ac:dyDescent="0.25">
      <c r="A8" s="5" t="s">
        <v>22</v>
      </c>
      <c r="B8" s="6"/>
      <c r="C8" s="6"/>
      <c r="D8" s="6"/>
      <c r="E8" s="6"/>
      <c r="F8" s="6"/>
      <c r="G8" s="6"/>
      <c r="H8" s="6"/>
      <c r="I8" s="6"/>
      <c r="J8" s="6"/>
      <c r="K8" s="6"/>
      <c r="L8" s="7"/>
      <c r="M8" s="1"/>
      <c r="N8" s="1"/>
      <c r="O8" s="1"/>
      <c r="P8" s="1"/>
    </row>
    <row r="9" spans="1:20" x14ac:dyDescent="0.25">
      <c r="A9" s="5" t="s">
        <v>19</v>
      </c>
      <c r="B9" s="6"/>
      <c r="C9" s="6"/>
      <c r="D9" s="6"/>
      <c r="E9" s="6"/>
      <c r="F9" s="6"/>
      <c r="G9" s="6"/>
      <c r="H9" s="6"/>
      <c r="I9" s="6"/>
      <c r="J9" s="6"/>
      <c r="K9" s="6"/>
      <c r="L9" s="7"/>
      <c r="M9" s="1"/>
      <c r="N9" s="1"/>
      <c r="O9" s="1"/>
      <c r="P9" s="1"/>
    </row>
    <row r="10" spans="1:20" x14ac:dyDescent="0.25">
      <c r="A10" s="5" t="s">
        <v>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7"/>
      <c r="M10" s="1"/>
      <c r="N10" s="1"/>
      <c r="O10" s="1"/>
      <c r="P10" s="1"/>
    </row>
    <row r="11" spans="1:20" x14ac:dyDescent="0.25">
      <c r="A11" s="5" t="s">
        <v>23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  <c r="M11" s="1"/>
      <c r="N11" s="1"/>
      <c r="O11" s="1"/>
      <c r="P11" s="1"/>
    </row>
    <row r="12" spans="1:20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10"/>
      <c r="M12" s="1"/>
      <c r="N12" s="1"/>
      <c r="O12" s="1"/>
      <c r="P12" s="1"/>
    </row>
    <row r="13" spans="1:20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"/>
      <c r="N13" s="1"/>
      <c r="O13" s="1"/>
      <c r="P13" s="1"/>
    </row>
    <row r="14" spans="1:2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2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2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</sheetData>
  <mergeCells count="2">
    <mergeCell ref="C1:J1"/>
    <mergeCell ref="B2:J2"/>
  </mergeCells>
  <pageMargins left="0.25" right="0.25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План-график</vt:lpstr>
      <vt:lpstr>15 внебюджет</vt:lpstr>
      <vt:lpstr>'План-график'!Область_печати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Кульков Дмитрий Львович</cp:lastModifiedBy>
  <cp:lastPrinted>2021-01-22T02:47:25Z</cp:lastPrinted>
  <dcterms:created xsi:type="dcterms:W3CDTF">2011-03-10T10:26:24Z</dcterms:created>
  <dcterms:modified xsi:type="dcterms:W3CDTF">2021-01-26T22:44:29Z</dcterms:modified>
</cp:coreProperties>
</file>